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DRUM'!$A$3:$L$107</definedName>
    <definedName name="_xlnm.Print_Titles" localSheetId="0">'PROGRAM DRUM'!$3:$3</definedName>
    <definedName name="_xlnm.Print_Area" localSheetId="0">'PROGRAM DRUM'!$A$1:$E$107</definedName>
  </definedNames>
  <calcPr fullCalcOnLoad="1"/>
</workbook>
</file>

<file path=xl/sharedStrings.xml><?xml version="1.0" encoding="utf-8"?>
<sst xmlns="http://schemas.openxmlformats.org/spreadsheetml/2006/main" count="205" uniqueCount="164">
  <si>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</si>
  <si>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</si>
  <si>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</si>
  <si>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</si>
  <si>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</si>
  <si>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</si>
  <si>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</si>
  <si>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</si>
  <si>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</si>
  <si>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</si>
  <si>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</si>
  <si>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</si>
  <si>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</si>
  <si>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</si>
  <si>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</si>
  <si>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</si>
  <si>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</si>
  <si>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</si>
  <si>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</si>
  <si>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</si>
  <si>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</si>
  <si>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</si>
  <si>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</si>
  <si>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</si>
  <si>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</si>
  <si>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</si>
  <si>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</si>
  <si>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</si>
  <si>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</si>
  <si>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</si>
  <si>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</si>
  <si>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</si>
  <si>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</si>
  <si>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</si>
  <si>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</si>
  <si>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</si>
  <si>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</si>
  <si>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</si>
  <si>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</si>
  <si>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</si>
  <si>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</si>
  <si>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</si>
  <si>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</si>
  <si>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</si>
  <si>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</si>
  <si>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</si>
  <si>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</si>
  <si>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</si>
  <si>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</si>
  <si>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</si>
  <si>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</si>
  <si>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</si>
  <si>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</si>
  <si>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</si>
  <si>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</si>
  <si>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</si>
  <si>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</si>
  <si>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</si>
  <si>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</si>
  <si>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</si>
  <si>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</si>
  <si>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</si>
  <si>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</si>
  <si>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</si>
  <si>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</si>
  <si>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</si>
  <si>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</si>
  <si>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</si>
  <si>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</si>
  <si>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</si>
  <si>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</si>
  <si>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</si>
  <si>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</si>
  <si>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</si>
  <si>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</si>
  <si>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</si>
  <si>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</si>
  <si>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</si>
  <si>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</si>
  <si>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</si>
  <si>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</si>
  <si>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</si>
  <si>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</si>
  <si>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</si>
  <si>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</si>
  <si>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</si>
  <si>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</si>
  <si>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</si>
  <si>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</si>
  <si>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</si>
  <si>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</si>
  <si>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</si>
  <si>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</si>
  <si>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</si>
  <si>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</si>
  <si>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</si>
  <si>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</si>
  <si>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</si>
  <si>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</si>
  <si>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</si>
  <si>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</si>
  <si>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</si>
  <si>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</si>
  <si>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</si>
  <si>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</si>
  <si>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</si>
  <si>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</si>
  <si>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</si>
  <si>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</si>
  <si>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</si>
  <si>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</si>
  <si>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</si>
  <si>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</si>
  <si>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</si>
  <si>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</si>
  <si>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</si>
  <si>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</si>
  <si>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</si>
  <si>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</si>
  <si>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</si>
  <si>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</si>
  <si>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</si>
  <si>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</si>
  <si>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</si>
  <si>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</si>
  <si>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</si>
  <si>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</si>
  <si>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</si>
  <si>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</si>
  <si>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</si>
  <si>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</si>
  <si>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</si>
  <si>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</si>
  <si>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</si>
  <si>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</si>
  <si>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</si>
  <si>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</si>
  <si>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</si>
  <si>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</si>
  <si>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</si>
  <si>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</si>
  <si>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</si>
  <si>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</si>
  <si>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</si>
  <si>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</si>
  <si>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</si>
  <si>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</si>
  <si>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</si>
  <si>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</si>
  <si>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</si>
  <si>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</si>
  <si>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</si>
  <si>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</si>
  <si>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</si>
  <si>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</si>
  <si>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</si>
  <si>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Îmbrăcăminți asfaltice bituminoase pe DJ153G km 12+400 – 14+380 - 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</si>
  <si>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</si>
  <si>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</si>
  <si>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</si>
  <si>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</si>
  <si>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</si>
  <si>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</si>
  <si>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Reparații la pod de beton armat pe DJ 153 la Beica de Jos, km 7+155 - faza DALI (fosta poziţie km 7+100)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</si>
</sst>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>
      <alignment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40" applyNumberFormat="1" applyFont="1" applyFill="1" applyBorder="1" applyAlignment="1">
      <alignment wrapText="1"/>
    </xf>
    <xf numFmtId="0" fontId="0" fillId="0" borderId="0" xfId="53" applyFill="1">
      <alignment/>
      <protection/>
    </xf>
    <xf numFmtId="3" fontId="1" fillId="0" borderId="0" xfId="53" applyNumberFormat="1" applyFont="1" applyFill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6384" width="9.140625" style="10" customWidth="1"/>
  </cols>
  <sheetData>
    <row r="1" spans="1:5" ht="33.75" customHeight="1">
      <c r="A1" s="64" t="s">
        <v>132</v>
      </c>
      <c r="B1" s="64"/>
      <c r="C1" s="65"/>
      <c r="D1" s="66"/>
      <c r="E1" s="66"/>
    </row>
    <row r="2" spans="3:5" ht="12.75">
      <c r="C2" s="11"/>
      <c r="D2" s="11"/>
      <c r="E2" s="11" t="s">
        <v>122</v>
      </c>
    </row>
    <row r="3" spans="1:5" ht="45">
      <c r="A3" s="12" t="s">
        <v>0</v>
      </c>
      <c r="B3" s="13" t="s">
        <v>1</v>
      </c>
      <c r="C3" s="14" t="s">
        <v>157</v>
      </c>
      <c r="D3" s="14" t="s">
        <v>159</v>
      </c>
      <c r="E3" s="14" t="s">
        <v>158</v>
      </c>
    </row>
    <row r="4" spans="1:12" s="18" customFormat="1" ht="15">
      <c r="A4" s="15" t="s">
        <v>2</v>
      </c>
      <c r="B4" s="16" t="s">
        <v>3</v>
      </c>
      <c r="C4" s="17">
        <f>C5+C62</f>
        <v>69951000</v>
      </c>
      <c r="D4" s="17">
        <f>D5+D62</f>
        <v>-1717000</v>
      </c>
      <c r="E4" s="17">
        <f>E5+E62</f>
        <v>68234000</v>
      </c>
      <c r="K4" s="53"/>
      <c r="L4" s="53"/>
    </row>
    <row r="5" spans="1:12" s="18" customFormat="1" ht="45">
      <c r="A5" s="19" t="s">
        <v>4</v>
      </c>
      <c r="B5" s="20" t="s">
        <v>5</v>
      </c>
      <c r="C5" s="21">
        <f>C6+C18+C27+C30</f>
        <v>31933000</v>
      </c>
      <c r="D5" s="21">
        <f>D6+D18+D27+D30</f>
        <v>2283000</v>
      </c>
      <c r="E5" s="21">
        <f>E6+E18+E27+E30</f>
        <v>34216000</v>
      </c>
      <c r="K5" s="53"/>
      <c r="L5" s="53"/>
    </row>
    <row r="6" spans="1:12" s="18" customFormat="1" ht="30">
      <c r="A6" s="7" t="s">
        <v>6</v>
      </c>
      <c r="B6" s="6" t="s">
        <v>7</v>
      </c>
      <c r="C6" s="22">
        <f>C7+C13+C16</f>
        <v>1305000</v>
      </c>
      <c r="D6" s="22">
        <f>D7+D13+D16</f>
        <v>0</v>
      </c>
      <c r="E6" s="22">
        <f>E7+E13+E16</f>
        <v>1305000</v>
      </c>
      <c r="K6" s="53"/>
      <c r="L6" s="53"/>
    </row>
    <row r="7" spans="1:12" s="18" customFormat="1" ht="15">
      <c r="A7" s="23">
        <v>1</v>
      </c>
      <c r="B7" s="24" t="s">
        <v>72</v>
      </c>
      <c r="C7" s="25">
        <f>C8+C9+C10+C12</f>
        <v>760000</v>
      </c>
      <c r="D7" s="25">
        <f>D8+D9+D10+D12</f>
        <v>0</v>
      </c>
      <c r="E7" s="25">
        <f>E8+E9+E10+E12</f>
        <v>760000</v>
      </c>
      <c r="K7" s="53"/>
      <c r="L7" s="53"/>
    </row>
    <row r="8" spans="1:12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  <c r="J8" s="18"/>
      <c r="K8" s="53"/>
      <c r="L8" s="53"/>
    </row>
    <row r="9" spans="1:12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  <c r="J9" s="18"/>
      <c r="K9" s="53"/>
      <c r="L9" s="53"/>
    </row>
    <row r="10" spans="1:12" s="28" customFormat="1" ht="45">
      <c r="A10" s="4" t="s">
        <v>11</v>
      </c>
      <c r="B10" s="26" t="s">
        <v>150</v>
      </c>
      <c r="C10" s="27">
        <f>SUM(C11:C11)</f>
        <v>3000</v>
      </c>
      <c r="D10" s="27">
        <f>SUM(D11:D11)</f>
        <v>0</v>
      </c>
      <c r="E10" s="27">
        <f>SUM(E11:E11)</f>
        <v>3000</v>
      </c>
      <c r="J10" s="18"/>
      <c r="K10" s="53"/>
      <c r="L10" s="53"/>
    </row>
    <row r="11" spans="1:12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  <c r="J11" s="18"/>
      <c r="K11" s="53"/>
      <c r="L11" s="53"/>
    </row>
    <row r="12" spans="1:12" s="28" customFormat="1" ht="45">
      <c r="A12" s="4" t="s">
        <v>36</v>
      </c>
      <c r="B12" s="26" t="s">
        <v>12</v>
      </c>
      <c r="C12" s="27">
        <v>121000</v>
      </c>
      <c r="D12" s="27"/>
      <c r="E12" s="27">
        <f>C12+D12</f>
        <v>121000</v>
      </c>
      <c r="J12" s="18"/>
      <c r="K12" s="53"/>
      <c r="L12" s="53"/>
    </row>
    <row r="13" spans="1:12" s="18" customFormat="1" ht="30">
      <c r="A13" s="23">
        <v>2</v>
      </c>
      <c r="B13" s="24" t="s">
        <v>123</v>
      </c>
      <c r="C13" s="31">
        <f>C14+C15</f>
        <v>515000</v>
      </c>
      <c r="D13" s="31">
        <f>D14+D15</f>
        <v>0</v>
      </c>
      <c r="E13" s="31">
        <f>E14+E15</f>
        <v>515000</v>
      </c>
      <c r="K13" s="53"/>
      <c r="L13" s="53"/>
    </row>
    <row r="14" spans="1:12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  <c r="J14" s="18"/>
      <c r="K14" s="53"/>
      <c r="L14" s="53"/>
    </row>
    <row r="15" spans="1:12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  <c r="J15" s="18"/>
      <c r="K15" s="53"/>
      <c r="L15" s="53"/>
    </row>
    <row r="16" spans="1:12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  <c r="K16" s="53"/>
      <c r="L16" s="53"/>
    </row>
    <row r="17" spans="1:12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  <c r="J17" s="18"/>
      <c r="K17" s="53"/>
      <c r="L17" s="53"/>
    </row>
    <row r="18" spans="1:12" s="18" customFormat="1" ht="30">
      <c r="A18" s="8" t="s">
        <v>20</v>
      </c>
      <c r="B18" s="35" t="s">
        <v>21</v>
      </c>
      <c r="C18" s="1">
        <f>C19+C26</f>
        <v>18748000</v>
      </c>
      <c r="D18" s="1">
        <f>D19+D26</f>
        <v>3513000</v>
      </c>
      <c r="E18" s="1">
        <f>E19+E26</f>
        <v>22261000</v>
      </c>
      <c r="K18" s="53"/>
      <c r="L18" s="53"/>
    </row>
    <row r="19" spans="1:12" s="18" customFormat="1" ht="30">
      <c r="A19" s="23">
        <v>1</v>
      </c>
      <c r="B19" s="36" t="s">
        <v>139</v>
      </c>
      <c r="C19" s="31">
        <f>C20+C21+C22+C23+C24+C25</f>
        <v>10788000</v>
      </c>
      <c r="D19" s="31">
        <f>D20+D21+D22+D23+D24+D25</f>
        <v>3513000</v>
      </c>
      <c r="E19" s="31">
        <f>E20+E21+E22+E23+E24+E25</f>
        <v>14301000</v>
      </c>
      <c r="K19" s="53"/>
      <c r="L19" s="53"/>
    </row>
    <row r="20" spans="1:12" ht="14.25">
      <c r="A20" s="32" t="s">
        <v>8</v>
      </c>
      <c r="B20" s="33" t="s">
        <v>22</v>
      </c>
      <c r="C20" s="30">
        <v>2380000</v>
      </c>
      <c r="D20" s="30"/>
      <c r="E20" s="30">
        <f aca="true" t="shared" si="0" ref="E20:E26">C20+D20</f>
        <v>2380000</v>
      </c>
      <c r="J20" s="18"/>
      <c r="K20" s="53"/>
      <c r="L20" s="53"/>
    </row>
    <row r="21" spans="1:12" ht="14.25">
      <c r="A21" s="32" t="s">
        <v>10</v>
      </c>
      <c r="B21" s="33" t="s">
        <v>23</v>
      </c>
      <c r="C21" s="30">
        <v>953000</v>
      </c>
      <c r="D21" s="30"/>
      <c r="E21" s="30">
        <f t="shared" si="0"/>
        <v>953000</v>
      </c>
      <c r="J21" s="18"/>
      <c r="K21" s="53"/>
      <c r="L21" s="53"/>
    </row>
    <row r="22" spans="1:12" ht="85.5">
      <c r="A22" s="32" t="s">
        <v>11</v>
      </c>
      <c r="B22" s="33" t="s">
        <v>71</v>
      </c>
      <c r="C22" s="30">
        <v>7191000</v>
      </c>
      <c r="D22" s="30">
        <v>3688000</v>
      </c>
      <c r="E22" s="30">
        <f>C22+D22</f>
        <v>10879000</v>
      </c>
      <c r="J22" s="18"/>
      <c r="K22" s="53"/>
      <c r="L22" s="53"/>
    </row>
    <row r="23" spans="1:12" ht="28.5">
      <c r="A23" s="32" t="s">
        <v>36</v>
      </c>
      <c r="B23" s="33" t="s">
        <v>95</v>
      </c>
      <c r="C23" s="30">
        <v>4000</v>
      </c>
      <c r="D23" s="30"/>
      <c r="E23" s="30">
        <f t="shared" si="0"/>
        <v>4000</v>
      </c>
      <c r="J23" s="18"/>
      <c r="K23" s="53"/>
      <c r="L23" s="53"/>
    </row>
    <row r="24" spans="1:12" ht="14.25">
      <c r="A24" s="32" t="s">
        <v>37</v>
      </c>
      <c r="B24" s="33" t="s">
        <v>96</v>
      </c>
      <c r="C24" s="30">
        <v>60000</v>
      </c>
      <c r="D24" s="30"/>
      <c r="E24" s="30">
        <f t="shared" si="0"/>
        <v>60000</v>
      </c>
      <c r="J24" s="18"/>
      <c r="K24" s="53"/>
      <c r="L24" s="53"/>
    </row>
    <row r="25" spans="1:12" ht="14.25">
      <c r="A25" s="32" t="s">
        <v>38</v>
      </c>
      <c r="B25" s="33" t="s">
        <v>140</v>
      </c>
      <c r="C25" s="30">
        <v>200000</v>
      </c>
      <c r="D25" s="30">
        <v>-175000</v>
      </c>
      <c r="E25" s="30">
        <f t="shared" si="0"/>
        <v>25000</v>
      </c>
      <c r="J25" s="18"/>
      <c r="K25" s="53"/>
      <c r="L25" s="53"/>
    </row>
    <row r="26" spans="1:12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  <c r="K26" s="53"/>
      <c r="L26" s="53"/>
    </row>
    <row r="27" spans="1:12" s="18" customFormat="1" ht="30">
      <c r="A27" s="8" t="s">
        <v>26</v>
      </c>
      <c r="B27" s="35" t="s">
        <v>133</v>
      </c>
      <c r="C27" s="1">
        <f>C28+C29</f>
        <v>5215000</v>
      </c>
      <c r="D27" s="1">
        <f>D28+D29</f>
        <v>0</v>
      </c>
      <c r="E27" s="1">
        <f>E28+E29</f>
        <v>5215000</v>
      </c>
      <c r="K27" s="53"/>
      <c r="L27" s="53"/>
    </row>
    <row r="28" spans="1:12" s="18" customFormat="1" ht="15">
      <c r="A28" s="5">
        <v>1</v>
      </c>
      <c r="B28" s="37" t="s">
        <v>27</v>
      </c>
      <c r="C28" s="38">
        <v>4400000</v>
      </c>
      <c r="D28" s="38"/>
      <c r="E28" s="38">
        <f>C28+D28</f>
        <v>4400000</v>
      </c>
      <c r="K28" s="53"/>
      <c r="L28" s="53"/>
    </row>
    <row r="29" spans="1:12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  <c r="J29" s="18"/>
      <c r="K29" s="53"/>
      <c r="L29" s="53"/>
    </row>
    <row r="30" spans="1:12" s="18" customFormat="1" ht="30">
      <c r="A30" s="2" t="s">
        <v>29</v>
      </c>
      <c r="B30" s="35" t="s">
        <v>73</v>
      </c>
      <c r="C30" s="1">
        <f>C31+C58</f>
        <v>6665000</v>
      </c>
      <c r="D30" s="1">
        <f>D31+D58</f>
        <v>-1230000</v>
      </c>
      <c r="E30" s="1">
        <f>E31+E58</f>
        <v>5435000</v>
      </c>
      <c r="K30" s="53"/>
      <c r="L30" s="53"/>
    </row>
    <row r="31" spans="1:12" s="18" customFormat="1" ht="30">
      <c r="A31" s="5" t="s">
        <v>30</v>
      </c>
      <c r="B31" s="40" t="s">
        <v>151</v>
      </c>
      <c r="C31" s="3">
        <f>SUM(C32:C57)</f>
        <v>2965000</v>
      </c>
      <c r="D31" s="3">
        <f>SUM(D32:D57)</f>
        <v>-1100000</v>
      </c>
      <c r="E31" s="3">
        <f>SUM(E32:E57)</f>
        <v>1865000</v>
      </c>
      <c r="K31" s="53"/>
      <c r="L31" s="53"/>
    </row>
    <row r="32" spans="1:12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57">C32+D32</f>
        <v>3000</v>
      </c>
      <c r="J32" s="18"/>
      <c r="K32" s="53"/>
      <c r="L32" s="53"/>
    </row>
    <row r="33" spans="1:12" ht="14.25">
      <c r="A33" s="32" t="s">
        <v>10</v>
      </c>
      <c r="B33" s="33" t="s">
        <v>53</v>
      </c>
      <c r="C33" s="30">
        <v>246000</v>
      </c>
      <c r="D33" s="30"/>
      <c r="E33" s="30">
        <f t="shared" si="1"/>
        <v>246000</v>
      </c>
      <c r="J33" s="18"/>
      <c r="K33" s="53"/>
      <c r="L33" s="53"/>
    </row>
    <row r="34" spans="1:12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  <c r="J34" s="18"/>
      <c r="K34" s="53"/>
      <c r="L34" s="53"/>
    </row>
    <row r="35" spans="1:12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  <c r="J35" s="18"/>
      <c r="K35" s="53"/>
      <c r="L35" s="53"/>
    </row>
    <row r="36" spans="1:12" ht="42.75">
      <c r="A36" s="32" t="s">
        <v>37</v>
      </c>
      <c r="B36" s="33" t="s">
        <v>141</v>
      </c>
      <c r="C36" s="30">
        <v>45000</v>
      </c>
      <c r="D36" s="30"/>
      <c r="E36" s="30">
        <f t="shared" si="1"/>
        <v>45000</v>
      </c>
      <c r="J36" s="18"/>
      <c r="K36" s="53"/>
      <c r="L36" s="53"/>
    </row>
    <row r="37" spans="1:12" ht="14.25">
      <c r="A37" s="32" t="s">
        <v>38</v>
      </c>
      <c r="B37" s="33" t="s">
        <v>97</v>
      </c>
      <c r="C37" s="30">
        <v>80000</v>
      </c>
      <c r="D37" s="30"/>
      <c r="E37" s="30">
        <f t="shared" si="1"/>
        <v>80000</v>
      </c>
      <c r="J37" s="18"/>
      <c r="K37" s="53"/>
      <c r="L37" s="53"/>
    </row>
    <row r="38" spans="1:12" ht="28.5">
      <c r="A38" s="32" t="s">
        <v>39</v>
      </c>
      <c r="B38" s="33" t="s">
        <v>98</v>
      </c>
      <c r="C38" s="30">
        <v>30000</v>
      </c>
      <c r="D38" s="30"/>
      <c r="E38" s="30">
        <f t="shared" si="1"/>
        <v>30000</v>
      </c>
      <c r="J38" s="18"/>
      <c r="K38" s="53"/>
      <c r="L38" s="53"/>
    </row>
    <row r="39" spans="1:12" ht="14.25">
      <c r="A39" s="32" t="s">
        <v>40</v>
      </c>
      <c r="B39" s="33" t="s">
        <v>99</v>
      </c>
      <c r="C39" s="30">
        <v>30000</v>
      </c>
      <c r="D39" s="30"/>
      <c r="E39" s="30">
        <f t="shared" si="1"/>
        <v>30000</v>
      </c>
      <c r="J39" s="18"/>
      <c r="K39" s="53"/>
      <c r="L39" s="53"/>
    </row>
    <row r="40" spans="1:12" ht="14.25">
      <c r="A40" s="32" t="s">
        <v>41</v>
      </c>
      <c r="B40" s="33" t="s">
        <v>100</v>
      </c>
      <c r="C40" s="30">
        <v>35000</v>
      </c>
      <c r="D40" s="30"/>
      <c r="E40" s="30">
        <f t="shared" si="1"/>
        <v>35000</v>
      </c>
      <c r="J40" s="18"/>
      <c r="K40" s="53"/>
      <c r="L40" s="53"/>
    </row>
    <row r="41" spans="1:12" ht="28.5">
      <c r="A41" s="32" t="s">
        <v>63</v>
      </c>
      <c r="B41" s="33" t="s">
        <v>101</v>
      </c>
      <c r="C41" s="30">
        <v>65000</v>
      </c>
      <c r="D41" s="30"/>
      <c r="E41" s="30">
        <f t="shared" si="1"/>
        <v>65000</v>
      </c>
      <c r="J41" s="18"/>
      <c r="K41" s="53"/>
      <c r="L41" s="53"/>
    </row>
    <row r="42" spans="1:12" ht="28.5">
      <c r="A42" s="32" t="s">
        <v>64</v>
      </c>
      <c r="B42" s="33" t="s">
        <v>147</v>
      </c>
      <c r="C42" s="30">
        <v>75000</v>
      </c>
      <c r="D42" s="30"/>
      <c r="E42" s="30">
        <f t="shared" si="1"/>
        <v>75000</v>
      </c>
      <c r="J42" s="18"/>
      <c r="K42" s="53"/>
      <c r="L42" s="53"/>
    </row>
    <row r="43" spans="1:12" ht="28.5">
      <c r="A43" s="32" t="s">
        <v>65</v>
      </c>
      <c r="B43" s="33" t="s">
        <v>102</v>
      </c>
      <c r="C43" s="30">
        <v>50000</v>
      </c>
      <c r="D43" s="30"/>
      <c r="E43" s="30">
        <f t="shared" si="1"/>
        <v>50000</v>
      </c>
      <c r="J43" s="18"/>
      <c r="K43" s="53"/>
      <c r="L43" s="53"/>
    </row>
    <row r="44" spans="1:12" s="48" customFormat="1" ht="42.75">
      <c r="A44" s="50" t="s">
        <v>66</v>
      </c>
      <c r="B44" s="33" t="s">
        <v>82</v>
      </c>
      <c r="C44" s="30">
        <v>500000</v>
      </c>
      <c r="D44" s="30">
        <v>-450000</v>
      </c>
      <c r="E44" s="30">
        <f t="shared" si="1"/>
        <v>50000</v>
      </c>
      <c r="J44" s="18"/>
      <c r="K44" s="53"/>
      <c r="L44" s="53"/>
    </row>
    <row r="45" spans="1:12" s="48" customFormat="1" ht="42.75">
      <c r="A45" s="50" t="s">
        <v>76</v>
      </c>
      <c r="B45" s="33" t="s">
        <v>83</v>
      </c>
      <c r="C45" s="30">
        <v>500000</v>
      </c>
      <c r="D45" s="30">
        <v>-400000</v>
      </c>
      <c r="E45" s="30">
        <f t="shared" si="1"/>
        <v>100000</v>
      </c>
      <c r="J45" s="18"/>
      <c r="K45" s="53"/>
      <c r="L45" s="53"/>
    </row>
    <row r="46" spans="1:12" ht="28.5">
      <c r="A46" s="32" t="s">
        <v>79</v>
      </c>
      <c r="B46" s="41" t="s">
        <v>134</v>
      </c>
      <c r="C46" s="30">
        <v>300000</v>
      </c>
      <c r="D46" s="30">
        <v>-250000</v>
      </c>
      <c r="E46" s="30">
        <f t="shared" si="1"/>
        <v>50000</v>
      </c>
      <c r="J46" s="18"/>
      <c r="K46" s="53"/>
      <c r="L46" s="53"/>
    </row>
    <row r="47" spans="1:12" ht="28.5">
      <c r="A47" s="32" t="s">
        <v>93</v>
      </c>
      <c r="B47" s="41" t="s">
        <v>106</v>
      </c>
      <c r="C47" s="30">
        <v>0</v>
      </c>
      <c r="D47" s="30"/>
      <c r="E47" s="30">
        <f t="shared" si="1"/>
        <v>0</v>
      </c>
      <c r="J47" s="18"/>
      <c r="K47" s="53"/>
      <c r="L47" s="53"/>
    </row>
    <row r="48" spans="1:12" ht="28.5">
      <c r="A48" s="58" t="s">
        <v>94</v>
      </c>
      <c r="B48" s="41" t="s">
        <v>124</v>
      </c>
      <c r="C48" s="61">
        <v>412000</v>
      </c>
      <c r="D48" s="61"/>
      <c r="E48" s="61">
        <f t="shared" si="1"/>
        <v>412000</v>
      </c>
      <c r="J48" s="18"/>
      <c r="K48" s="53"/>
      <c r="L48" s="53"/>
    </row>
    <row r="49" spans="1:12" ht="28.5">
      <c r="A49" s="59"/>
      <c r="B49" s="42" t="s">
        <v>125</v>
      </c>
      <c r="C49" s="62">
        <v>0</v>
      </c>
      <c r="D49" s="62"/>
      <c r="E49" s="62">
        <f t="shared" si="1"/>
        <v>0</v>
      </c>
      <c r="J49" s="18"/>
      <c r="K49" s="53"/>
      <c r="L49" s="53"/>
    </row>
    <row r="50" spans="1:12" ht="28.5">
      <c r="A50" s="59"/>
      <c r="B50" s="42" t="s">
        <v>126</v>
      </c>
      <c r="C50" s="62">
        <v>0</v>
      </c>
      <c r="D50" s="62"/>
      <c r="E50" s="62">
        <f t="shared" si="1"/>
        <v>0</v>
      </c>
      <c r="J50" s="18"/>
      <c r="K50" s="53"/>
      <c r="L50" s="53"/>
    </row>
    <row r="51" spans="1:12" ht="14.25">
      <c r="A51" s="59"/>
      <c r="B51" s="42" t="s">
        <v>127</v>
      </c>
      <c r="C51" s="62">
        <v>0</v>
      </c>
      <c r="D51" s="62"/>
      <c r="E51" s="62">
        <f t="shared" si="1"/>
        <v>0</v>
      </c>
      <c r="J51" s="18"/>
      <c r="K51" s="53"/>
      <c r="L51" s="53"/>
    </row>
    <row r="52" spans="1:12" ht="14.25" customHeight="1">
      <c r="A52" s="60"/>
      <c r="B52" s="43" t="s">
        <v>128</v>
      </c>
      <c r="C52" s="63">
        <v>0</v>
      </c>
      <c r="D52" s="63"/>
      <c r="E52" s="63">
        <f t="shared" si="1"/>
        <v>0</v>
      </c>
      <c r="J52" s="18"/>
      <c r="K52" s="53"/>
      <c r="L52" s="53"/>
    </row>
    <row r="53" spans="1:12" ht="42.75">
      <c r="A53" s="49" t="s">
        <v>103</v>
      </c>
      <c r="B53" s="43" t="s">
        <v>145</v>
      </c>
      <c r="C53" s="30">
        <v>65000</v>
      </c>
      <c r="D53" s="30"/>
      <c r="E53" s="30">
        <f t="shared" si="1"/>
        <v>65000</v>
      </c>
      <c r="J53" s="18"/>
      <c r="K53" s="53"/>
      <c r="L53" s="53"/>
    </row>
    <row r="54" spans="1:12" ht="42.75">
      <c r="A54" s="49" t="s">
        <v>104</v>
      </c>
      <c r="B54" s="43" t="s">
        <v>153</v>
      </c>
      <c r="C54" s="30">
        <v>80000</v>
      </c>
      <c r="D54" s="30"/>
      <c r="E54" s="30">
        <f t="shared" si="1"/>
        <v>80000</v>
      </c>
      <c r="J54" s="18"/>
      <c r="K54" s="53"/>
      <c r="L54" s="53"/>
    </row>
    <row r="55" spans="1:12" ht="28.5">
      <c r="A55" s="49" t="s">
        <v>105</v>
      </c>
      <c r="B55" s="43" t="s">
        <v>142</v>
      </c>
      <c r="C55" s="30">
        <v>80000</v>
      </c>
      <c r="D55" s="30"/>
      <c r="E55" s="30">
        <f t="shared" si="1"/>
        <v>80000</v>
      </c>
      <c r="J55" s="18"/>
      <c r="K55" s="53"/>
      <c r="L55" s="53"/>
    </row>
    <row r="56" spans="1:12" ht="42.75">
      <c r="A56" s="51" t="s">
        <v>107</v>
      </c>
      <c r="B56" s="43" t="s">
        <v>160</v>
      </c>
      <c r="C56" s="30">
        <v>100000</v>
      </c>
      <c r="D56" s="30"/>
      <c r="E56" s="30">
        <f t="shared" si="1"/>
        <v>100000</v>
      </c>
      <c r="J56" s="18"/>
      <c r="K56" s="53"/>
      <c r="L56" s="53"/>
    </row>
    <row r="57" spans="1:12" ht="28.5">
      <c r="A57" s="52" t="s">
        <v>108</v>
      </c>
      <c r="B57" s="43" t="s">
        <v>161</v>
      </c>
      <c r="C57" s="30">
        <v>150000</v>
      </c>
      <c r="D57" s="30"/>
      <c r="E57" s="30">
        <f t="shared" si="1"/>
        <v>150000</v>
      </c>
      <c r="J57" s="18"/>
      <c r="K57" s="53"/>
      <c r="L57" s="53"/>
    </row>
    <row r="58" spans="1:12" s="18" customFormat="1" ht="15">
      <c r="A58" s="5" t="s">
        <v>24</v>
      </c>
      <c r="B58" s="40" t="s">
        <v>54</v>
      </c>
      <c r="C58" s="3">
        <f>SUM(C59:C61)</f>
        <v>3700000</v>
      </c>
      <c r="D58" s="3">
        <f>SUM(D59:D61)</f>
        <v>-130000</v>
      </c>
      <c r="E58" s="3">
        <f>SUM(E59:E61)</f>
        <v>3570000</v>
      </c>
      <c r="K58" s="53"/>
      <c r="L58" s="53"/>
    </row>
    <row r="59" spans="1:12" ht="42.75">
      <c r="A59" s="32" t="s">
        <v>13</v>
      </c>
      <c r="B59" s="33" t="s">
        <v>56</v>
      </c>
      <c r="C59" s="30">
        <v>3500000</v>
      </c>
      <c r="D59" s="30"/>
      <c r="E59" s="30">
        <f>C59+D59</f>
        <v>3500000</v>
      </c>
      <c r="J59" s="18"/>
      <c r="K59" s="53"/>
      <c r="L59" s="53"/>
    </row>
    <row r="60" spans="1:12" ht="28.5">
      <c r="A60" s="32" t="s">
        <v>15</v>
      </c>
      <c r="B60" s="33" t="s">
        <v>155</v>
      </c>
      <c r="C60" s="30">
        <v>100000</v>
      </c>
      <c r="D60" s="30">
        <v>-80000</v>
      </c>
      <c r="E60" s="30">
        <f>C60+D60</f>
        <v>20000</v>
      </c>
      <c r="J60" s="18"/>
      <c r="K60" s="53"/>
      <c r="L60" s="53"/>
    </row>
    <row r="61" spans="1:12" ht="28.5">
      <c r="A61" s="32" t="s">
        <v>32</v>
      </c>
      <c r="B61" s="33" t="s">
        <v>156</v>
      </c>
      <c r="C61" s="30">
        <v>100000</v>
      </c>
      <c r="D61" s="30">
        <v>-50000</v>
      </c>
      <c r="E61" s="30">
        <f>C61+D61</f>
        <v>50000</v>
      </c>
      <c r="J61" s="18"/>
      <c r="K61" s="53"/>
      <c r="L61" s="53"/>
    </row>
    <row r="62" spans="1:12" s="18" customFormat="1" ht="30">
      <c r="A62" s="19" t="s">
        <v>33</v>
      </c>
      <c r="B62" s="20" t="s">
        <v>129</v>
      </c>
      <c r="C62" s="44">
        <f>C63</f>
        <v>38018000</v>
      </c>
      <c r="D62" s="44">
        <f>D63</f>
        <v>-4000000</v>
      </c>
      <c r="E62" s="44">
        <f>E63</f>
        <v>34018000</v>
      </c>
      <c r="K62" s="53"/>
      <c r="L62" s="53"/>
    </row>
    <row r="63" spans="1:12" s="18" customFormat="1" ht="15">
      <c r="A63" s="2" t="s">
        <v>34</v>
      </c>
      <c r="B63" s="35" t="s">
        <v>152</v>
      </c>
      <c r="C63" s="1">
        <f>C64+C92+C96+C101+C104</f>
        <v>38018000</v>
      </c>
      <c r="D63" s="1">
        <f>D64+D92+D96+D101+D104</f>
        <v>-4000000</v>
      </c>
      <c r="E63" s="1">
        <f>E64+E92+E96+E101+E104</f>
        <v>34018000</v>
      </c>
      <c r="K63" s="53"/>
      <c r="L63" s="53"/>
    </row>
    <row r="64" spans="1:12" s="18" customFormat="1" ht="75">
      <c r="A64" s="45" t="s">
        <v>30</v>
      </c>
      <c r="B64" s="46" t="s">
        <v>69</v>
      </c>
      <c r="C64" s="31">
        <f>SUM(C65:C91)</f>
        <v>4828000</v>
      </c>
      <c r="D64" s="31">
        <f>SUM(D65:D91)</f>
        <v>-2000000</v>
      </c>
      <c r="E64" s="31">
        <f>SUM(E65:E91)</f>
        <v>2828000</v>
      </c>
      <c r="K64" s="53"/>
      <c r="L64" s="53"/>
    </row>
    <row r="65" spans="1:12" ht="42.75">
      <c r="A65" s="32" t="s">
        <v>8</v>
      </c>
      <c r="B65" s="9" t="s">
        <v>77</v>
      </c>
      <c r="C65" s="30">
        <v>150000</v>
      </c>
      <c r="D65" s="30"/>
      <c r="E65" s="30">
        <f aca="true" t="shared" si="2" ref="E65:E91">C65+D65</f>
        <v>150000</v>
      </c>
      <c r="J65" s="18"/>
      <c r="K65" s="53"/>
      <c r="L65" s="53"/>
    </row>
    <row r="66" spans="1:12" ht="28.5">
      <c r="A66" s="32" t="s">
        <v>10</v>
      </c>
      <c r="B66" s="9" t="s">
        <v>35</v>
      </c>
      <c r="C66" s="30">
        <v>225000</v>
      </c>
      <c r="D66" s="30">
        <v>-15000</v>
      </c>
      <c r="E66" s="30">
        <f t="shared" si="2"/>
        <v>210000</v>
      </c>
      <c r="J66" s="18"/>
      <c r="K66" s="53"/>
      <c r="L66" s="53"/>
    </row>
    <row r="67" spans="1:12" ht="42.75">
      <c r="A67" s="32" t="s">
        <v>11</v>
      </c>
      <c r="B67" s="9" t="s">
        <v>42</v>
      </c>
      <c r="C67" s="30">
        <v>290000</v>
      </c>
      <c r="D67" s="30">
        <v>-40000</v>
      </c>
      <c r="E67" s="30">
        <f t="shared" si="2"/>
        <v>250000</v>
      </c>
      <c r="J67" s="18"/>
      <c r="K67" s="53"/>
      <c r="L67" s="53"/>
    </row>
    <row r="68" spans="1:12" ht="28.5">
      <c r="A68" s="32" t="s">
        <v>36</v>
      </c>
      <c r="B68" s="9" t="s">
        <v>58</v>
      </c>
      <c r="C68" s="30">
        <v>50000</v>
      </c>
      <c r="D68" s="30">
        <v>-40000</v>
      </c>
      <c r="E68" s="30">
        <f t="shared" si="2"/>
        <v>10000</v>
      </c>
      <c r="J68" s="18"/>
      <c r="K68" s="53"/>
      <c r="L68" s="53"/>
    </row>
    <row r="69" spans="1:12" ht="42.75">
      <c r="A69" s="32" t="s">
        <v>37</v>
      </c>
      <c r="B69" s="9" t="s">
        <v>59</v>
      </c>
      <c r="C69" s="30">
        <v>150000</v>
      </c>
      <c r="D69" s="30"/>
      <c r="E69" s="30">
        <f t="shared" si="2"/>
        <v>150000</v>
      </c>
      <c r="J69" s="18"/>
      <c r="K69" s="53"/>
      <c r="L69" s="53"/>
    </row>
    <row r="70" spans="1:12" ht="28.5">
      <c r="A70" s="32" t="s">
        <v>38</v>
      </c>
      <c r="B70" s="9" t="s">
        <v>70</v>
      </c>
      <c r="C70" s="30">
        <v>40000</v>
      </c>
      <c r="D70" s="30">
        <v>-10000</v>
      </c>
      <c r="E70" s="30">
        <f t="shared" si="2"/>
        <v>30000</v>
      </c>
      <c r="J70" s="18"/>
      <c r="K70" s="53"/>
      <c r="L70" s="53"/>
    </row>
    <row r="71" spans="1:12" ht="28.5">
      <c r="A71" s="32" t="s">
        <v>39</v>
      </c>
      <c r="B71" s="9" t="s">
        <v>61</v>
      </c>
      <c r="C71" s="30">
        <v>75000</v>
      </c>
      <c r="D71" s="30"/>
      <c r="E71" s="30">
        <f t="shared" si="2"/>
        <v>75000</v>
      </c>
      <c r="J71" s="18"/>
      <c r="K71" s="53"/>
      <c r="L71" s="53"/>
    </row>
    <row r="72" spans="1:12" ht="42.75">
      <c r="A72" s="32" t="s">
        <v>40</v>
      </c>
      <c r="B72" s="9" t="s">
        <v>78</v>
      </c>
      <c r="C72" s="30">
        <v>41000</v>
      </c>
      <c r="D72" s="30"/>
      <c r="E72" s="30">
        <f t="shared" si="2"/>
        <v>41000</v>
      </c>
      <c r="J72" s="18"/>
      <c r="K72" s="53"/>
      <c r="L72" s="53"/>
    </row>
    <row r="73" spans="1:12" ht="28.5">
      <c r="A73" s="32" t="s">
        <v>41</v>
      </c>
      <c r="B73" s="9" t="s">
        <v>62</v>
      </c>
      <c r="C73" s="30">
        <v>200000</v>
      </c>
      <c r="D73" s="30"/>
      <c r="E73" s="30">
        <f t="shared" si="2"/>
        <v>200000</v>
      </c>
      <c r="J73" s="18"/>
      <c r="K73" s="53"/>
      <c r="L73" s="53"/>
    </row>
    <row r="74" spans="1:12" ht="14.25">
      <c r="A74" s="32" t="s">
        <v>63</v>
      </c>
      <c r="B74" s="9" t="s">
        <v>60</v>
      </c>
      <c r="C74" s="30">
        <v>120000</v>
      </c>
      <c r="D74" s="30"/>
      <c r="E74" s="30">
        <f t="shared" si="2"/>
        <v>120000</v>
      </c>
      <c r="J74" s="18"/>
      <c r="K74" s="53"/>
      <c r="L74" s="53"/>
    </row>
    <row r="75" spans="1:12" ht="28.5">
      <c r="A75" s="32" t="s">
        <v>64</v>
      </c>
      <c r="B75" s="9" t="s">
        <v>163</v>
      </c>
      <c r="C75" s="30">
        <v>60000</v>
      </c>
      <c r="D75" s="30"/>
      <c r="E75" s="30">
        <f t="shared" si="2"/>
        <v>60000</v>
      </c>
      <c r="J75" s="18"/>
      <c r="K75" s="53"/>
      <c r="L75" s="53"/>
    </row>
    <row r="76" spans="1:12" ht="42.75">
      <c r="A76" s="32" t="s">
        <v>65</v>
      </c>
      <c r="B76" s="9" t="s">
        <v>80</v>
      </c>
      <c r="C76" s="30">
        <v>60000</v>
      </c>
      <c r="D76" s="30"/>
      <c r="E76" s="30">
        <f t="shared" si="2"/>
        <v>60000</v>
      </c>
      <c r="J76" s="18"/>
      <c r="K76" s="53"/>
      <c r="L76" s="53"/>
    </row>
    <row r="77" spans="1:12" ht="28.5">
      <c r="A77" s="32" t="s">
        <v>66</v>
      </c>
      <c r="B77" s="9" t="s">
        <v>81</v>
      </c>
      <c r="C77" s="30">
        <v>130000</v>
      </c>
      <c r="D77" s="30"/>
      <c r="E77" s="30">
        <f t="shared" si="2"/>
        <v>130000</v>
      </c>
      <c r="J77" s="18"/>
      <c r="K77" s="53"/>
      <c r="L77" s="53"/>
    </row>
    <row r="78" spans="1:12" ht="28.5">
      <c r="A78" s="32" t="s">
        <v>76</v>
      </c>
      <c r="B78" s="9" t="s">
        <v>135</v>
      </c>
      <c r="C78" s="30">
        <v>80000</v>
      </c>
      <c r="D78" s="30">
        <v>-35000</v>
      </c>
      <c r="E78" s="30">
        <f t="shared" si="2"/>
        <v>45000</v>
      </c>
      <c r="J78" s="18"/>
      <c r="K78" s="53"/>
      <c r="L78" s="53"/>
    </row>
    <row r="79" spans="1:12" ht="28.5">
      <c r="A79" s="32" t="s">
        <v>79</v>
      </c>
      <c r="B79" s="9" t="s">
        <v>109</v>
      </c>
      <c r="C79" s="30">
        <v>350000</v>
      </c>
      <c r="D79" s="30">
        <v>-300000</v>
      </c>
      <c r="E79" s="30">
        <f t="shared" si="2"/>
        <v>50000</v>
      </c>
      <c r="J79" s="18"/>
      <c r="K79" s="53"/>
      <c r="L79" s="53"/>
    </row>
    <row r="80" spans="1:12" ht="28.5">
      <c r="A80" s="32" t="s">
        <v>93</v>
      </c>
      <c r="B80" s="9" t="s">
        <v>143</v>
      </c>
      <c r="C80" s="30">
        <v>150000</v>
      </c>
      <c r="D80" s="30">
        <v>-50000</v>
      </c>
      <c r="E80" s="30">
        <f t="shared" si="2"/>
        <v>100000</v>
      </c>
      <c r="J80" s="18"/>
      <c r="K80" s="53"/>
      <c r="L80" s="53"/>
    </row>
    <row r="81" spans="1:12" ht="14.25">
      <c r="A81" s="32" t="s">
        <v>94</v>
      </c>
      <c r="B81" s="9" t="s">
        <v>110</v>
      </c>
      <c r="C81" s="30">
        <v>531000</v>
      </c>
      <c r="D81" s="30"/>
      <c r="E81" s="30">
        <f t="shared" si="2"/>
        <v>531000</v>
      </c>
      <c r="J81" s="18"/>
      <c r="K81" s="53"/>
      <c r="L81" s="53"/>
    </row>
    <row r="82" spans="1:12" ht="28.5">
      <c r="A82" s="32" t="s">
        <v>103</v>
      </c>
      <c r="B82" s="9" t="s">
        <v>111</v>
      </c>
      <c r="C82" s="30">
        <v>561000</v>
      </c>
      <c r="D82" s="30">
        <v>-500000</v>
      </c>
      <c r="E82" s="30">
        <f t="shared" si="2"/>
        <v>61000</v>
      </c>
      <c r="J82" s="18"/>
      <c r="K82" s="53"/>
      <c r="L82" s="53"/>
    </row>
    <row r="83" spans="1:12" ht="28.5">
      <c r="A83" s="32" t="s">
        <v>104</v>
      </c>
      <c r="B83" s="9" t="s">
        <v>162</v>
      </c>
      <c r="C83" s="30">
        <v>150000</v>
      </c>
      <c r="D83" s="30">
        <v>-100000</v>
      </c>
      <c r="E83" s="30">
        <f t="shared" si="2"/>
        <v>50000</v>
      </c>
      <c r="J83" s="18"/>
      <c r="K83" s="53"/>
      <c r="L83" s="53"/>
    </row>
    <row r="84" spans="1:12" ht="28.5">
      <c r="A84" s="32" t="s">
        <v>105</v>
      </c>
      <c r="B84" s="9" t="s">
        <v>112</v>
      </c>
      <c r="C84" s="30">
        <v>200000</v>
      </c>
      <c r="D84" s="30">
        <v>-100000</v>
      </c>
      <c r="E84" s="30">
        <f t="shared" si="2"/>
        <v>100000</v>
      </c>
      <c r="J84" s="18"/>
      <c r="K84" s="53"/>
      <c r="L84" s="53"/>
    </row>
    <row r="85" spans="1:12" ht="42.75">
      <c r="A85" s="32" t="s">
        <v>107</v>
      </c>
      <c r="B85" s="9" t="s">
        <v>113</v>
      </c>
      <c r="C85" s="30">
        <v>140000</v>
      </c>
      <c r="D85" s="30">
        <v>-100000</v>
      </c>
      <c r="E85" s="30">
        <f t="shared" si="2"/>
        <v>40000</v>
      </c>
      <c r="J85" s="18"/>
      <c r="K85" s="53"/>
      <c r="L85" s="53"/>
    </row>
    <row r="86" spans="1:12" ht="42.75">
      <c r="A86" s="32" t="s">
        <v>108</v>
      </c>
      <c r="B86" s="9" t="s">
        <v>115</v>
      </c>
      <c r="C86" s="30">
        <v>200000</v>
      </c>
      <c r="D86" s="30">
        <v>-150000</v>
      </c>
      <c r="E86" s="30">
        <f t="shared" si="2"/>
        <v>50000</v>
      </c>
      <c r="J86" s="18"/>
      <c r="K86" s="53"/>
      <c r="L86" s="53"/>
    </row>
    <row r="87" spans="1:12" ht="28.5">
      <c r="A87" s="32" t="s">
        <v>114</v>
      </c>
      <c r="B87" s="9" t="s">
        <v>118</v>
      </c>
      <c r="C87" s="30">
        <v>150000</v>
      </c>
      <c r="D87" s="30">
        <v>-100000</v>
      </c>
      <c r="E87" s="30">
        <f t="shared" si="2"/>
        <v>50000</v>
      </c>
      <c r="J87" s="18"/>
      <c r="K87" s="53"/>
      <c r="L87" s="53"/>
    </row>
    <row r="88" spans="1:12" ht="28.5">
      <c r="A88" s="32" t="s">
        <v>116</v>
      </c>
      <c r="B88" s="9" t="s">
        <v>120</v>
      </c>
      <c r="C88" s="30">
        <v>50000</v>
      </c>
      <c r="D88" s="30"/>
      <c r="E88" s="30">
        <f t="shared" si="2"/>
        <v>50000</v>
      </c>
      <c r="J88" s="18"/>
      <c r="K88" s="53"/>
      <c r="L88" s="53"/>
    </row>
    <row r="89" spans="1:12" ht="28.5">
      <c r="A89" s="32" t="s">
        <v>117</v>
      </c>
      <c r="B89" s="9" t="s">
        <v>154</v>
      </c>
      <c r="C89" s="30">
        <v>150000</v>
      </c>
      <c r="D89" s="30">
        <v>-100000</v>
      </c>
      <c r="E89" s="30">
        <f t="shared" si="2"/>
        <v>50000</v>
      </c>
      <c r="J89" s="18"/>
      <c r="K89" s="53"/>
      <c r="L89" s="53"/>
    </row>
    <row r="90" spans="1:12" ht="42.75">
      <c r="A90" s="32" t="s">
        <v>119</v>
      </c>
      <c r="B90" s="9" t="s">
        <v>136</v>
      </c>
      <c r="C90" s="30">
        <v>450000</v>
      </c>
      <c r="D90" s="30">
        <v>-300000</v>
      </c>
      <c r="E90" s="30">
        <f t="shared" si="2"/>
        <v>150000</v>
      </c>
      <c r="J90" s="18"/>
      <c r="K90" s="53"/>
      <c r="L90" s="53"/>
    </row>
    <row r="91" spans="1:12" ht="28.5">
      <c r="A91" s="32" t="s">
        <v>121</v>
      </c>
      <c r="B91" s="9" t="s">
        <v>144</v>
      </c>
      <c r="C91" s="30">
        <v>75000</v>
      </c>
      <c r="D91" s="30">
        <v>-60000</v>
      </c>
      <c r="E91" s="30">
        <f t="shared" si="2"/>
        <v>15000</v>
      </c>
      <c r="J91" s="18"/>
      <c r="K91" s="53"/>
      <c r="L91" s="53"/>
    </row>
    <row r="92" spans="1:12" s="18" customFormat="1" ht="15">
      <c r="A92" s="45" t="s">
        <v>24</v>
      </c>
      <c r="B92" s="46" t="s">
        <v>43</v>
      </c>
      <c r="C92" s="31">
        <f>SUM(C93:C95)</f>
        <v>3000</v>
      </c>
      <c r="D92" s="31">
        <f>SUM(D93:D95)</f>
        <v>0</v>
      </c>
      <c r="E92" s="31">
        <f>SUM(E93:E95)</f>
        <v>3000</v>
      </c>
      <c r="K92" s="53"/>
      <c r="L92" s="53"/>
    </row>
    <row r="93" spans="1:12" ht="28.5">
      <c r="A93" s="32" t="s">
        <v>13</v>
      </c>
      <c r="B93" s="9" t="s">
        <v>44</v>
      </c>
      <c r="C93" s="30">
        <v>1000</v>
      </c>
      <c r="D93" s="30"/>
      <c r="E93" s="30">
        <f>C93+D93</f>
        <v>1000</v>
      </c>
      <c r="J93" s="18"/>
      <c r="K93" s="53"/>
      <c r="L93" s="53"/>
    </row>
    <row r="94" spans="1:12" ht="42.75">
      <c r="A94" s="32" t="s">
        <v>15</v>
      </c>
      <c r="B94" s="9" t="s">
        <v>130</v>
      </c>
      <c r="C94" s="30">
        <v>1000</v>
      </c>
      <c r="D94" s="30"/>
      <c r="E94" s="30">
        <f>C94+D94</f>
        <v>1000</v>
      </c>
      <c r="J94" s="18"/>
      <c r="K94" s="53"/>
      <c r="L94" s="53"/>
    </row>
    <row r="95" spans="1:12" ht="42.75">
      <c r="A95" s="32" t="s">
        <v>32</v>
      </c>
      <c r="B95" s="9" t="s">
        <v>67</v>
      </c>
      <c r="C95" s="30">
        <v>1000</v>
      </c>
      <c r="D95" s="30"/>
      <c r="E95" s="30">
        <f>C95+D95</f>
        <v>1000</v>
      </c>
      <c r="J95" s="18"/>
      <c r="K95" s="53"/>
      <c r="L95" s="53"/>
    </row>
    <row r="96" spans="1:12" s="18" customFormat="1" ht="15">
      <c r="A96" s="45" t="s">
        <v>91</v>
      </c>
      <c r="B96" s="36" t="s">
        <v>68</v>
      </c>
      <c r="C96" s="31">
        <f>SUM(C97:C100)</f>
        <v>17624000</v>
      </c>
      <c r="D96" s="31">
        <f>SUM(D97:D100)</f>
        <v>0</v>
      </c>
      <c r="E96" s="31">
        <f>SUM(E97:E100)</f>
        <v>17624000</v>
      </c>
      <c r="K96" s="53"/>
      <c r="L96" s="53"/>
    </row>
    <row r="97" spans="1:12" ht="42.75">
      <c r="A97" s="32" t="s">
        <v>18</v>
      </c>
      <c r="B97" s="9" t="s">
        <v>47</v>
      </c>
      <c r="C97" s="30">
        <v>1000</v>
      </c>
      <c r="D97" s="30"/>
      <c r="E97" s="30">
        <f>C97+D97</f>
        <v>1000</v>
      </c>
      <c r="J97" s="18"/>
      <c r="K97" s="53"/>
      <c r="L97" s="53"/>
    </row>
    <row r="98" spans="1:12" ht="28.5">
      <c r="A98" s="32" t="s">
        <v>137</v>
      </c>
      <c r="B98" s="9" t="s">
        <v>48</v>
      </c>
      <c r="C98" s="30">
        <v>2000</v>
      </c>
      <c r="D98" s="30"/>
      <c r="E98" s="30">
        <f>C98+D98</f>
        <v>2000</v>
      </c>
      <c r="J98" s="18"/>
      <c r="K98" s="53"/>
      <c r="L98" s="53"/>
    </row>
    <row r="99" spans="1:12" ht="42.75">
      <c r="A99" s="32" t="s">
        <v>138</v>
      </c>
      <c r="B99" s="9" t="s">
        <v>49</v>
      </c>
      <c r="C99" s="30">
        <v>7689000</v>
      </c>
      <c r="D99" s="30"/>
      <c r="E99" s="30">
        <f>C99+D99</f>
        <v>7689000</v>
      </c>
      <c r="J99" s="18"/>
      <c r="K99" s="53"/>
      <c r="L99" s="53"/>
    </row>
    <row r="100" spans="1:12" ht="42.75">
      <c r="A100" s="32" t="s">
        <v>148</v>
      </c>
      <c r="B100" s="9" t="s">
        <v>50</v>
      </c>
      <c r="C100" s="30">
        <v>9932000</v>
      </c>
      <c r="D100" s="30"/>
      <c r="E100" s="30">
        <f>C100+D100</f>
        <v>9932000</v>
      </c>
      <c r="J100" s="18"/>
      <c r="K100" s="53"/>
      <c r="L100" s="53"/>
    </row>
    <row r="101" spans="1:12" s="18" customFormat="1" ht="15">
      <c r="A101" s="45" t="s">
        <v>84</v>
      </c>
      <c r="B101" s="36" t="s">
        <v>51</v>
      </c>
      <c r="C101" s="31">
        <f>SUM(C102:C103)</f>
        <v>6481000</v>
      </c>
      <c r="D101" s="31">
        <f>SUM(D102:D103)</f>
        <v>0</v>
      </c>
      <c r="E101" s="31">
        <f>SUM(E102:E103)</f>
        <v>6481000</v>
      </c>
      <c r="K101" s="53"/>
      <c r="L101" s="53"/>
    </row>
    <row r="102" spans="1:12" ht="42.75">
      <c r="A102" s="32" t="s">
        <v>45</v>
      </c>
      <c r="B102" s="9" t="s">
        <v>89</v>
      </c>
      <c r="C102" s="30">
        <v>3661000</v>
      </c>
      <c r="D102" s="30"/>
      <c r="E102" s="30">
        <f>C102+D102</f>
        <v>3661000</v>
      </c>
      <c r="J102" s="18"/>
      <c r="K102" s="53"/>
      <c r="L102" s="53"/>
    </row>
    <row r="103" spans="1:12" ht="14.25">
      <c r="A103" s="32" t="s">
        <v>92</v>
      </c>
      <c r="B103" s="9" t="s">
        <v>87</v>
      </c>
      <c r="C103" s="30">
        <v>2820000</v>
      </c>
      <c r="D103" s="30"/>
      <c r="E103" s="30">
        <f>C103+D103</f>
        <v>2820000</v>
      </c>
      <c r="J103" s="18"/>
      <c r="K103" s="53"/>
      <c r="L103" s="53"/>
    </row>
    <row r="104" spans="1:12" s="18" customFormat="1" ht="30">
      <c r="A104" s="45" t="s">
        <v>85</v>
      </c>
      <c r="B104" s="36" t="s">
        <v>131</v>
      </c>
      <c r="C104" s="31">
        <f>SUM(C105:C107)</f>
        <v>9082000</v>
      </c>
      <c r="D104" s="31">
        <f>SUM(D105:D107)</f>
        <v>-2000000</v>
      </c>
      <c r="E104" s="31">
        <f>SUM(E105:E107)</f>
        <v>7082000</v>
      </c>
      <c r="K104" s="53"/>
      <c r="L104" s="53"/>
    </row>
    <row r="105" spans="1:12" s="56" customFormat="1" ht="57">
      <c r="A105" s="54" t="s">
        <v>46</v>
      </c>
      <c r="B105" s="9" t="s">
        <v>146</v>
      </c>
      <c r="C105" s="55">
        <v>5162000</v>
      </c>
      <c r="D105" s="55">
        <v>-2000000</v>
      </c>
      <c r="E105" s="55">
        <f>C105+D105</f>
        <v>3162000</v>
      </c>
      <c r="J105" s="18"/>
      <c r="K105" s="53"/>
      <c r="L105" s="57"/>
    </row>
    <row r="106" spans="1:12" ht="28.5">
      <c r="A106" s="32" t="s">
        <v>86</v>
      </c>
      <c r="B106" s="9" t="s">
        <v>90</v>
      </c>
      <c r="C106" s="30">
        <v>120000</v>
      </c>
      <c r="D106" s="30"/>
      <c r="E106" s="30">
        <f>C106+D106</f>
        <v>120000</v>
      </c>
      <c r="J106" s="18"/>
      <c r="K106" s="53"/>
      <c r="L106" s="53"/>
    </row>
    <row r="107" spans="1:12" ht="42.75">
      <c r="A107" s="32" t="s">
        <v>149</v>
      </c>
      <c r="B107" s="9" t="s">
        <v>88</v>
      </c>
      <c r="C107" s="30">
        <v>3800000</v>
      </c>
      <c r="D107" s="30"/>
      <c r="E107" s="30">
        <f>C107+D107</f>
        <v>3800000</v>
      </c>
      <c r="J107" s="18"/>
      <c r="K107" s="53"/>
      <c r="L107" s="53"/>
    </row>
    <row r="109" ht="12.75">
      <c r="B109" s="18"/>
    </row>
    <row r="110" ht="12.75">
      <c r="B110" s="47"/>
    </row>
    <row r="111" ht="12.75">
      <c r="B111" s="48"/>
    </row>
  </sheetData>
  <sheetProtection/>
  <autoFilter ref="A3:L107"/>
  <mergeCells count="5">
    <mergeCell ref="A48:A52"/>
    <mergeCell ref="C48:C52"/>
    <mergeCell ref="D48:D52"/>
    <mergeCell ref="E48:E52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10/e la  HCJM nr.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2021-10-13T10:06:06Z</cp:lastPrinted>
  <dcterms:created xsi:type="dcterms:W3CDTF">1996-10-14T23:33:28Z</dcterms:created>
  <dcterms:modified xsi:type="dcterms:W3CDTF">2021-10-13T10:06:07Z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