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PROGRAM DRUM" sheetId="1" r:id="rId1"/>
  </sheets>
  <definedNames>
    <definedName name="_xlnm._FilterDatabase" localSheetId="0" hidden="1">'PROGRAM DRUM'!$A$3:$G$107</definedName>
    <definedName name="_xlnm.Print_Titles" localSheetId="0">'PROGRAM DRUM'!$3:$3</definedName>
    <definedName name="_xlnm.Print_Area" localSheetId="0">'PROGRAM DRUM'!$A$1:$E$107</definedName>
  </definedNames>
  <calcPr fullCalcOnLoad="1"/>
</workbook>
</file>

<file path=xl/sharedStrings.xml><?xml version="1.0" encoding="utf-8"?>
<sst xmlns="http://schemas.openxmlformats.org/spreadsheetml/2006/main" count="205" uniqueCount="164">
  <si>
    <t>Nr. Crt.</t>
  </si>
  <si>
    <t>Denumire lucrare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</si>
  <si>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</si>
  <si>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</si>
  <si>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</si>
  <si>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</si>
  <si>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</si>
  <si>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</si>
  <si>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1.1</t>
  </si>
  <si>
    <t>Cadastrul drumurilor</t>
  </si>
  <si>
    <t>1.2</t>
  </si>
  <si>
    <t>1.3</t>
  </si>
  <si>
    <t>Investigarea şi expertizarea reţelei de drumuri publice prin măsurători cu aparatură şi revizii ale stării acestora</t>
  </si>
  <si>
    <t>2.1</t>
  </si>
  <si>
    <t>Servicii de laborator</t>
  </si>
  <si>
    <t>2.2</t>
  </si>
  <si>
    <t>Diriginți de șantier</t>
  </si>
  <si>
    <t>Studii, cercetări, experimentări (expertize poduri/podeţe, studii şi experimentări privind siguranţa circulaţiei rutiere) etc.</t>
  </si>
  <si>
    <t>3.1</t>
  </si>
  <si>
    <t xml:space="preserve">Expertize poduri/podețe </t>
  </si>
  <si>
    <t>B.</t>
  </si>
  <si>
    <t>Lucrări şi servicii privind întreţinerea curentă a drumurilor publice (1+2)</t>
  </si>
  <si>
    <t>Plombări</t>
  </si>
  <si>
    <t>Întreţinere drumuri pietruite</t>
  </si>
  <si>
    <t>2</t>
  </si>
  <si>
    <t>Întreţinere curentă pe timp de iarnă a drumurilor</t>
  </si>
  <si>
    <t>C.</t>
  </si>
  <si>
    <t xml:space="preserve">Covoare bituminoase </t>
  </si>
  <si>
    <t>Siguranţă rutieră/ parapeţi / borne km/ indicatoare rutiere/ treceri pietoni supraînălţate, marcaje, etc.</t>
  </si>
  <si>
    <t>D.</t>
  </si>
  <si>
    <t>1</t>
  </si>
  <si>
    <t>Servicii de proiectare faza PT si execuţia lucrării Reparaţia podeţului situat pe DJ134 Fîntînele - Veţca - lim. jud. Harghita, la km 5+600, jud. Mureş</t>
  </si>
  <si>
    <t>2.3</t>
  </si>
  <si>
    <t>II.</t>
  </si>
  <si>
    <t xml:space="preserve">E. </t>
  </si>
  <si>
    <t xml:space="preserve">Reabilitare DJ 153 A - DJ153 traseu Ernei - Eremitu - Sovata - DALI </t>
  </si>
  <si>
    <t>1.4</t>
  </si>
  <si>
    <t>1.5</t>
  </si>
  <si>
    <t>1.6</t>
  </si>
  <si>
    <t>1.7</t>
  </si>
  <si>
    <t>1.8</t>
  </si>
  <si>
    <t>1.9</t>
  </si>
  <si>
    <t>Modernizarea DJ 152A, DJ 151A şi DJ 151, Tg. Mureş (DN 15E)- Band - Şăulia-Sărmaşu - lim. jud. Bistriţa Năsăud, jud. Mureş -Faza DALI</t>
  </si>
  <si>
    <t>Reabilitare drumuri judeţene -începute în anul 2017</t>
  </si>
  <si>
    <t>Proiectare şi execuţie Reabilitare drum județean DJ107G Limită județ Alba – Ațintiș – Luduș, km 16+775-18+226</t>
  </si>
  <si>
    <t>4.1</t>
  </si>
  <si>
    <t>5.1</t>
  </si>
  <si>
    <t>Reabilitare drum județean DJ151 Luduș - Sărmașu - limită județ Bistrița Năsăud,  km 9+000-10+000, județul Mureș</t>
  </si>
  <si>
    <t>Îmbrăcăminte ușoară rutieră pe DJ151B Bahnea - Cund - limită județ Sibiu, km 29+072-30+922, județul Mureș</t>
  </si>
  <si>
    <t>Lărgire drum județean DJ154J Breaza-Voivodeni-Glodeni, km 0+000-0+631 și km 4+726-12+684 (12+620), județul Mureș</t>
  </si>
  <si>
    <t>Îmbrăcăminte uşoară rutieră pe drumul județean DJ133 Mureni-Archita-limită judeţ Harghita, km 3+167-15+000, judeţul Mureş</t>
  </si>
  <si>
    <t>Fond de intervenţie Guvern</t>
  </si>
  <si>
    <t>Gestiunea traficului rutier</t>
  </si>
  <si>
    <t>Reparații podețe</t>
  </si>
  <si>
    <t>Îmbrăcăminţi bituminoase uşoare</t>
  </si>
  <si>
    <t xml:space="preserve">Servicii de proiectare pentru  Îmbrăcăminte bituminoasă ușoară pe DJ153G Sânger (DJ151) - Papiu Ilarian - Iclănzel (DJ152A), km 14+380-17+180, jud. Mureș - faza PT </t>
  </si>
  <si>
    <t>Îmbrăcăminte bituminoasă ușoară pe DJ153G Sânger (DJ151) - Papiu Ilarian - Iclănzel (DJ152A), km 14+380-17+180, jud. Mureș</t>
  </si>
  <si>
    <t>1.3.1</t>
  </si>
  <si>
    <t>Reabilitare DJ 153C Reghin -Lăpușna - lim.jud. Harghita   - DALI</t>
  </si>
  <si>
    <t>Reabilitarea unui tronson de drum județean  DJ107D limita județ Alba-Crăiești-Adămuș-int.DN14A, de la limita cu județul Alba până la intersecța cu DJ107 - faza DALI</t>
  </si>
  <si>
    <t>Pistă pentru bicicliști - faza DALI</t>
  </si>
  <si>
    <t>Reabilitarea unui tronson de drum județean  DJ143 Daneș-Criș-limită județ Sibiu- faza DALI</t>
  </si>
  <si>
    <t>Reabilitarea unui tronson de drum județean  DJ134 Fîntînele-Vețca-limita județ Harghita - faza DALI</t>
  </si>
  <si>
    <t>1.10</t>
  </si>
  <si>
    <t>1.11</t>
  </si>
  <si>
    <t>1.12</t>
  </si>
  <si>
    <t>1.13</t>
  </si>
  <si>
    <t>Proiectare şi execuţie Lărgire drum județean DJ151C Zau de Câmpie (DJ151) – Valea Largă – limită județ Cluj, km 0+060-1+040 și km 6+500-7+560, județul Mureș</t>
  </si>
  <si>
    <t xml:space="preserve">PROGRAM PNDL - PROIECTARE + EXECUȚIE </t>
  </si>
  <si>
    <t>Documentaţii tehnico-economice (SF/DALI+ PT + DE +CS+ Avize + Documentaţii obţinere avize pentru Certificat de urbanism şi Autorizaţie de construire, audit rutier, verificare proiect) pt.  reabilitări şi modernizări DJ</t>
  </si>
  <si>
    <t>Reabilitarea unui tronson de drum județean  DJ142A Gănești-Băgaciu-limita județ Sibiu - faza DALI</t>
  </si>
  <si>
    <t>Întreţinere comună a tuturor drumurilor (aproviz. vopsea marcaj, stilpi, table indic. Intreţinere parcări, scule, echipamente, mobilier, combustibil, abonamente , taxe, soluţii, revizii, stocuri, etc., ITP, asigurări, tahograf, roviniete, covoare)- reparații, întreținere drenuri, întreținere poduri, podeţe</t>
  </si>
  <si>
    <t>Gestionarea drumurilor publice (1.1+1.2+1.3+1.4)</t>
  </si>
  <si>
    <t xml:space="preserve">Lucrări privind reparaţii curente la drumurile publice  (1+2) </t>
  </si>
  <si>
    <t>Reparații la pod de beton armat pe DJ142 Târnăveni-Bălăușeri km 23+892, județul Mureș - PT +avize (Odrihei)</t>
  </si>
  <si>
    <t>Reparații la pod de beton armat pe DJ151D Ungheni-Acățari-Tâmpa, km 24+382, județul Mureș - PT +avize (Gălești)</t>
  </si>
  <si>
    <t>1.14</t>
  </si>
  <si>
    <t>Reabilitare tronson de drum judeţean DJ 135 Tg. Mureş-Sărăţeni- lim. Jud. Harghita - DALI (intravilan și extravilan)</t>
  </si>
  <si>
    <t>Modernizarea unui tronson de drum județean  DJ135A Viforoasa-Neaua-Miercurea Nirajului-Hodoșa - int.DJ153- faza DALI</t>
  </si>
  <si>
    <t>1.15</t>
  </si>
  <si>
    <t>Reparații la pod de beton armat pe DJ 153 la Beica de Jos, km 7+100 - faza DALI</t>
  </si>
  <si>
    <t>Pod pe DJ134 la km 27+980 peste râul Eliseni, în localitatea Șoard, comuna Vânători, județul Mureș - faza SF</t>
  </si>
  <si>
    <t>Reabilitarea sistemului rutier pe drumul județean DJ151D Ungheni-Acățari, județul Mureș - faza DALI</t>
  </si>
  <si>
    <t>Reparații la pod de beton armat pe DJ151D Ungheni-Acățari-Tâmpa, km 24+382, județul Mureș - executie (Gălești)</t>
  </si>
  <si>
    <t>Reparații la pod de beton armat pe DJ151B Ugheni-Căpîlna Bahnea-lim. Jud Sibiu km 13+013,  județul Mureș - execuție (Suplac)</t>
  </si>
  <si>
    <t>4</t>
  </si>
  <si>
    <t>5</t>
  </si>
  <si>
    <t>5.2</t>
  </si>
  <si>
    <t>Refacere 1 pod pe DJ153C (Gurghiu) (HGR 698/2019)</t>
  </si>
  <si>
    <t>Reabilitare tronson de drum judeţean DJ 135 Tg. Mureş-Sărăţeni- lim. Jud. Harghita - intravilan (proiectare cu execuție)</t>
  </si>
  <si>
    <t>Refacere pod lemn pe DJ135, km 43+500 parţial distrus situat pe raza comunei Sărăţeni (HGR nr. 514/2018) (DALI+PT+Execuție+avize+taxe)+verificator+diriginte</t>
  </si>
  <si>
    <t>Modernizare drum Oarba de Mureş (PT+execuție)+verificator+diriginte+taxe+avize</t>
  </si>
  <si>
    <t>3</t>
  </si>
  <si>
    <t>4.2</t>
  </si>
  <si>
    <t>1.16</t>
  </si>
  <si>
    <t>1.17</t>
  </si>
  <si>
    <t xml:space="preserve">Refacere dren pe drumul judeţean DJ 107 limita judeţ Alba-Corneşti-Adămuş- int. DN14A  </t>
  </si>
  <si>
    <t>Reparații carosabil pe DJ154E în localitatea Jabenița</t>
  </si>
  <si>
    <t>Recalibrare șanțuri în localitatea Daneș - faza PT</t>
  </si>
  <si>
    <t>Recalibrare șanțuri în localitatea Sâncraiu de Mureș - faza PT</t>
  </si>
  <si>
    <t>Recalibrare șanțuri în localitatea Glodeni - faza PT</t>
  </si>
  <si>
    <t>Recalibrare șanțuri în localitatea Aluniș - faza PT</t>
  </si>
  <si>
    <t>Amenajare șanț și acostament în localitatea Gănești - faza PT</t>
  </si>
  <si>
    <t>Reparații carosabil pe DJ153G, km 6+720-6+840, județul Mureș - faza PT</t>
  </si>
  <si>
    <t>1.18</t>
  </si>
  <si>
    <t>1.19</t>
  </si>
  <si>
    <t>1.20</t>
  </si>
  <si>
    <t>Reparații carosabil pe DJ153G, km 6+720-6+840, județul Mureș - execuție</t>
  </si>
  <si>
    <t>1.21</t>
  </si>
  <si>
    <t>1.22</t>
  </si>
  <si>
    <t>Asfaltare acostamente pe DJ135 Tg. Mureș-Măgherani-Sărățeni - faza DALI</t>
  </si>
  <si>
    <t>Lărgire drum DJ153E DN15-Bogata - faza PT+avize</t>
  </si>
  <si>
    <t>Asfaltarea unui tronson de drum pe DJ136 Sângeorgiu de Pădure-Bezid-limita județ Harghita- faza PT+avize</t>
  </si>
  <si>
    <t>Reparații la pod de beton armat pe DJ 153 la Beica de Jos, km 7+100 - faza PT</t>
  </si>
  <si>
    <t>Reabilitarea sistemului rutier pe drumul județean DJ151D Ungheni-Acățari, județul Mureș - faza PT</t>
  </si>
  <si>
    <t>Pod pe DJ134 la km 27+980 peste râul Eliseni, în localitatea Șoard, comuna Vânători, județul Mureș - faza PT</t>
  </si>
  <si>
    <t>1.23</t>
  </si>
  <si>
    <t>Modernizarea DJ 152A, DJ 151A şi DJ 151, Tg. Mureş (DN 15E)- Band - Şăulia-Sărmaşu - lim. jud. Bistriţa Năsăud, jud. Mureş -Faza PT</t>
  </si>
  <si>
    <t>1.24</t>
  </si>
  <si>
    <t>1.25</t>
  </si>
  <si>
    <t>Reabilitarea unui tronson de drum județean  DJ142A Gănești-Băgaciu-limita județ Sibiu - faza PT</t>
  </si>
  <si>
    <t>1.26</t>
  </si>
  <si>
    <t xml:space="preserve">Reabilitare tronson de drum judeţean DJ 135 Tg. Mureş-Sărăţeni- lim. Jud. Harghita - extravilan - faza PT </t>
  </si>
  <si>
    <t>1.27</t>
  </si>
  <si>
    <t>lei</t>
  </si>
  <si>
    <t xml:space="preserve">Asigurarea calităţii şi a controlului tehnic al calităţii la lucrări de drumuri, servicii de laborator (2.1+2.2) </t>
  </si>
  <si>
    <t>Refacere drumuri județene DJ 153 - 0,03 km (Chiheru de Jos) - HGR 554/2020</t>
  </si>
  <si>
    <t>Refacere drumuri județene DJ 153, DJ 153 A - 3,2 km (Eremitu) - HGR 554/2020</t>
  </si>
  <si>
    <t>Refacere drumuri județene DJ 151 - 0,5 km (Valea Largă) - HGR 554/2020</t>
  </si>
  <si>
    <t>Refacere poduri - 2 (Eremitu) - HGR 554/2020</t>
  </si>
  <si>
    <t>Refacere poduri - 1 (Hodac) - HGR 554/2020</t>
  </si>
  <si>
    <t>CHELTUIELI DE INVESTIŢII ŞI REPARAŢII CAPITALE - Total E, din care:</t>
  </si>
  <si>
    <t>Proiectare şi execuţie  Reabilitarea drumului judeţean DJ162A DN16 - Cozma – limită judeţ Bistriţa Năsăud, km 8+777 – 11+044, judeţul Mureş</t>
  </si>
  <si>
    <t>PROIECTARE+EXECUŢIE LUCRĂRI începute în 2019</t>
  </si>
  <si>
    <t xml:space="preserve">PROGRAM - 2021
LUCRĂRI LA  DRUMURI JUDETENE   </t>
  </si>
  <si>
    <t>Lucrări şi servicii privind întreţinerea periodică a drumurilor publice (1+2)</t>
  </si>
  <si>
    <t>Reparații carosabil și podeț pe DJ134, la km 27+100-27+150 , județul Mureș - execuție</t>
  </si>
  <si>
    <t>Sens giratoriu Band amplasament DJ152A km 18+000, Comuna Band, judeţul Mureş - actualizare SF</t>
  </si>
  <si>
    <t>Lărgirea unui tronson de drum judeţean DJ154E Reghin (DN15) - Solovăstru - Jabeniţa - Adrian - Gurghiu (DJ153C), Judeţul Mureş - faza PT</t>
  </si>
  <si>
    <t>3.2</t>
  </si>
  <si>
    <t>3.3</t>
  </si>
  <si>
    <t>Întreţinerea curentă pe timp de vară (1.1+1.2+1.3+1.4+1.5+1.6)</t>
  </si>
  <si>
    <t>Reparații carosabil pe DJ154ESolovăstru-Jabenița</t>
  </si>
  <si>
    <t>Reparații la pod de beton armat pe DJ151B Ugheni-Căpîlna-Bahnea-lim. Jud Sibiu km 13+013,  județul Mureș - PT +avize (Suplac)</t>
  </si>
  <si>
    <t>Amenajare șanț, acostament și parcare în localitatea Râciu - faza PT</t>
  </si>
  <si>
    <t>Lărgirea drumului județean DJ153G între km 0+000 - 9+800 - faza DALI</t>
  </si>
  <si>
    <t>Amenajare stații de autobuz pe DN15 (extravilan) - faza PT</t>
  </si>
  <si>
    <t>Refacere podețe pe drumul județean DJ152A, Tg. Mureș (DN15E) – Band – Iernut (DN15), km 5+570 și km 5+790 și protejare/deviere utilități existente– faza PT</t>
  </si>
  <si>
    <t>Amenajare acostamente și șanturi pe drumul județean DJ 135 Tg. Mures-Miercurea Nirajului-Sărățeni-limita jud. Harghita, km 1+900-10+350 (PT+Execuție+verificator+diriginte+taxe+avize)</t>
  </si>
  <si>
    <t>Reparații carosabil și podeț pe DJ134, la km 27+100-27+150, județul Mureș - faza PT</t>
  </si>
  <si>
    <t>3.4</t>
  </si>
  <si>
    <t>5.3</t>
  </si>
  <si>
    <t xml:space="preserve">Întocmirea documentaţiilor tehnico-economice pentru lucrările de întreţinere şi reparaţii la drumuri, din care:                                   </t>
  </si>
  <si>
    <t>Reparaţii curente la poduri/ podeţe/drumuri, din care:</t>
  </si>
  <si>
    <t>Obiective de investiţii (1+2+3+4+5)</t>
  </si>
  <si>
    <t>Consolidare taluz pe drumul județean DJ142D în localitatea Deleni, comuna Băgaciu, județul Mureș-faza PT</t>
  </si>
  <si>
    <t>Reabilitare tronson de drum pe DJ153 Reghin-Eremitu-Sovata (tronson Reghin-Eremitu)- faza DALI</t>
  </si>
  <si>
    <t>Îmbrăcăminte bituminoasă ușoară pe DJ134 Fântânele -Vețca, jud. Mureș -faza DALI</t>
  </si>
  <si>
    <t>Îmbrăcăminți asfaltice bituminoase pe DJ153G km 12+400 – 14+380 - faza DALI</t>
  </si>
  <si>
    <t>Program 2021
iniţial</t>
  </si>
  <si>
    <t>Program 2021
rectificat</t>
  </si>
  <si>
    <t>Influenţă</t>
  </si>
  <si>
    <t>Reparaţii sistem rutier pe drumul judeţean DJ 142 Târnăveni - Bălăuşeri, km 10+345-10+645, judeţul Mureş - faza PT</t>
  </si>
  <si>
    <t xml:space="preserve">Refacere drum judeţean DJ 151 D – 0,6 km (sat Găleşti, comuna Găleşti) 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</si>
</sst>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3" fontId="4" fillId="10" borderId="10" xfId="52" applyNumberFormat="1" applyFont="1" applyFill="1" applyBorder="1" applyAlignment="1">
      <alignment vertical="center" wrapText="1"/>
      <protection/>
    </xf>
    <xf numFmtId="3" fontId="4" fillId="10" borderId="10" xfId="52" applyNumberFormat="1" applyFont="1" applyFill="1" applyBorder="1" applyAlignment="1">
      <alignment horizontal="center" vertical="center"/>
      <protection/>
    </xf>
    <xf numFmtId="3" fontId="4" fillId="0" borderId="10" xfId="52" applyNumberFormat="1" applyFont="1" applyFill="1" applyBorder="1">
      <alignment/>
      <protection/>
    </xf>
    <xf numFmtId="49" fontId="2" fillId="32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left" vertical="center" wrapText="1"/>
      <protection/>
    </xf>
    <xf numFmtId="3" fontId="2" fillId="1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center" vertical="center"/>
      <protection/>
    </xf>
    <xf numFmtId="3" fontId="5" fillId="0" borderId="10" xfId="44" applyNumberFormat="1" applyFont="1" applyFill="1" applyBorder="1" applyAlignment="1">
      <alignment horizontal="left" wrapText="1"/>
    </xf>
    <xf numFmtId="0" fontId="0" fillId="0" borderId="0" xfId="53">
      <alignment/>
      <protection/>
    </xf>
    <xf numFmtId="0" fontId="0" fillId="0" borderId="0" xfId="53" applyFont="1" applyAlignment="1">
      <alignment horizontal="right"/>
      <protection/>
    </xf>
    <xf numFmtId="3" fontId="2" fillId="32" borderId="10" xfId="52" applyNumberFormat="1" applyFont="1" applyFill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center" vertical="center"/>
      <protection/>
    </xf>
    <xf numFmtId="0" fontId="45" fillId="0" borderId="10" xfId="52" applyFont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left" wrapText="1"/>
      <protection/>
    </xf>
    <xf numFmtId="3" fontId="4" fillId="33" borderId="10" xfId="52" applyNumberFormat="1" applyFont="1" applyFill="1" applyBorder="1" applyAlignment="1">
      <alignment wrapText="1"/>
      <protection/>
    </xf>
    <xf numFmtId="0" fontId="1" fillId="0" borderId="0" xfId="53" applyFont="1">
      <alignment/>
      <protection/>
    </xf>
    <xf numFmtId="3" fontId="2" fillId="14" borderId="10" xfId="52" applyNumberFormat="1" applyFont="1" applyFill="1" applyBorder="1" applyAlignment="1">
      <alignment horizontal="center" vertical="center" wrapText="1"/>
      <protection/>
    </xf>
    <xf numFmtId="3" fontId="2" fillId="14" borderId="10" xfId="52" applyNumberFormat="1" applyFont="1" applyFill="1" applyBorder="1" applyAlignment="1">
      <alignment horizontal="left" vertical="center" wrapText="1"/>
      <protection/>
    </xf>
    <xf numFmtId="3" fontId="4" fillId="34" borderId="10" xfId="52" applyNumberFormat="1" applyFont="1" applyFill="1" applyBorder="1" applyAlignment="1">
      <alignment/>
      <protection/>
    </xf>
    <xf numFmtId="3" fontId="2" fillId="10" borderId="10" xfId="52" applyNumberFormat="1" applyFont="1" applyFill="1" applyBorder="1" applyAlignment="1">
      <alignment vertical="center" wrapText="1"/>
      <protection/>
    </xf>
    <xf numFmtId="3" fontId="2" fillId="35" borderId="10" xfId="52" applyNumberFormat="1" applyFont="1" applyFill="1" applyBorder="1" applyAlignment="1">
      <alignment horizontal="center" vertical="center" wrapText="1"/>
      <protection/>
    </xf>
    <xf numFmtId="0" fontId="2" fillId="35" borderId="10" xfId="52" applyFont="1" applyFill="1" applyBorder="1" applyAlignment="1">
      <alignment horizontal="left" wrapText="1"/>
      <protection/>
    </xf>
    <xf numFmtId="3" fontId="4" fillId="35" borderId="10" xfId="52" applyNumberFormat="1" applyFont="1" applyFill="1" applyBorder="1" applyAlignment="1">
      <alignment/>
      <protection/>
    </xf>
    <xf numFmtId="3" fontId="4" fillId="32" borderId="10" xfId="52" applyNumberFormat="1" applyFont="1" applyFill="1" applyBorder="1" applyAlignment="1">
      <alignment horizontal="left" vertical="center" wrapText="1"/>
      <protection/>
    </xf>
    <xf numFmtId="3" fontId="4" fillId="32" borderId="10" xfId="40" applyNumberFormat="1" applyFont="1" applyFill="1" applyBorder="1" applyAlignment="1">
      <alignment horizontal="right" vertical="center"/>
    </xf>
    <xf numFmtId="0" fontId="1" fillId="32" borderId="0" xfId="53" applyFont="1" applyFill="1">
      <alignment/>
      <protection/>
    </xf>
    <xf numFmtId="49" fontId="5" fillId="32" borderId="10" xfId="44" applyNumberFormat="1" applyFont="1" applyFill="1" applyBorder="1" applyAlignment="1">
      <alignment horizontal="center" vertical="center" wrapText="1"/>
    </xf>
    <xf numFmtId="3" fontId="5" fillId="32" borderId="10" xfId="40" applyNumberFormat="1" applyFont="1" applyFill="1" applyBorder="1" applyAlignment="1">
      <alignment wrapText="1"/>
    </xf>
    <xf numFmtId="3" fontId="4" fillId="35" borderId="10" xfId="52" applyNumberFormat="1" applyFont="1" applyFill="1" applyBorder="1">
      <alignment/>
      <protection/>
    </xf>
    <xf numFmtId="49" fontId="3" fillId="32" borderId="10" xfId="52" applyNumberFormat="1" applyFont="1" applyFill="1" applyBorder="1" applyAlignment="1">
      <alignment horizontal="center" vertical="center" wrapText="1"/>
      <protection/>
    </xf>
    <xf numFmtId="3" fontId="5" fillId="0" borderId="10" xfId="52" applyNumberFormat="1" applyFont="1" applyBorder="1" applyAlignment="1">
      <alignment horizontal="left" wrapText="1"/>
      <protection/>
    </xf>
    <xf numFmtId="3" fontId="4" fillId="35" borderId="10" xfId="50" applyNumberFormat="1" applyFont="1" applyFill="1" applyBorder="1" applyAlignment="1">
      <alignment/>
    </xf>
    <xf numFmtId="3" fontId="4" fillId="10" borderId="10" xfId="52" applyNumberFormat="1" applyFont="1" applyFill="1" applyBorder="1" applyAlignment="1">
      <alignment horizontal="left" vertical="center" wrapText="1"/>
      <protection/>
    </xf>
    <xf numFmtId="0" fontId="2" fillId="35" borderId="10" xfId="52" applyFont="1" applyFill="1" applyBorder="1" applyAlignment="1">
      <alignment horizontal="left" vertical="center" wrapText="1"/>
      <protection/>
    </xf>
    <xf numFmtId="3" fontId="4" fillId="0" borderId="10" xfId="52" applyNumberFormat="1" applyFont="1" applyFill="1" applyBorder="1" applyAlignment="1">
      <alignment horizontal="left" wrapText="1"/>
      <protection/>
    </xf>
    <xf numFmtId="3" fontId="4" fillId="32" borderId="10" xfId="39" applyNumberFormat="1" applyFont="1" applyFill="1" applyBorder="1" applyAlignment="1">
      <alignment wrapText="1"/>
    </xf>
    <xf numFmtId="3" fontId="4" fillId="32" borderId="10" xfId="52" applyNumberFormat="1" applyFont="1" applyFill="1" applyBorder="1" applyAlignment="1">
      <alignment horizontal="left" wrapText="1"/>
      <protection/>
    </xf>
    <xf numFmtId="3" fontId="4" fillId="0" borderId="10" xfId="40" applyNumberFormat="1" applyFont="1" applyFill="1" applyBorder="1" applyAlignment="1">
      <alignment horizontal="left" wrapText="1"/>
    </xf>
    <xf numFmtId="3" fontId="5" fillId="0" borderId="11" xfId="52" applyNumberFormat="1" applyFont="1" applyBorder="1" applyAlignment="1">
      <alignment horizontal="left" wrapText="1"/>
      <protection/>
    </xf>
    <xf numFmtId="3" fontId="5" fillId="0" borderId="12" xfId="52" applyNumberFormat="1" applyFont="1" applyBorder="1" applyAlignment="1">
      <alignment horizontal="left" wrapText="1"/>
      <protection/>
    </xf>
    <xf numFmtId="3" fontId="5" fillId="0" borderId="13" xfId="52" applyNumberFormat="1" applyFont="1" applyBorder="1" applyAlignment="1">
      <alignment horizontal="left" wrapText="1"/>
      <protection/>
    </xf>
    <xf numFmtId="3" fontId="4" fillId="14" borderId="10" xfId="52" applyNumberFormat="1" applyFont="1" applyFill="1" applyBorder="1" applyAlignment="1">
      <alignment horizontal="right" vertical="center" wrapText="1"/>
      <protection/>
    </xf>
    <xf numFmtId="49" fontId="2" fillId="35" borderId="10" xfId="52" applyNumberFormat="1" applyFont="1" applyFill="1" applyBorder="1" applyAlignment="1">
      <alignment horizontal="center" vertical="center" wrapText="1"/>
      <protection/>
    </xf>
    <xf numFmtId="4" fontId="2" fillId="35" borderId="10" xfId="52" applyNumberFormat="1" applyFont="1" applyFill="1" applyBorder="1" applyAlignment="1">
      <alignment horizontal="left" wrapText="1"/>
      <protection/>
    </xf>
    <xf numFmtId="49" fontId="0" fillId="0" borderId="0" xfId="53" applyNumberFormat="1" applyFont="1" applyAlignment="1">
      <alignment wrapText="1"/>
      <protection/>
    </xf>
    <xf numFmtId="0" fontId="0" fillId="0" borderId="0" xfId="53" applyFont="1">
      <alignment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49" fontId="5" fillId="32" borderId="10" xfId="52" applyNumberFormat="1" applyFont="1" applyFill="1" applyBorder="1" applyAlignment="1">
      <alignment horizontal="center" vertical="center" wrapText="1"/>
      <protection/>
    </xf>
    <xf numFmtId="3" fontId="1" fillId="32" borderId="0" xfId="53" applyNumberFormat="1" applyFont="1" applyFill="1">
      <alignment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49" fontId="3" fillId="32" borderId="11" xfId="52" applyNumberFormat="1" applyFont="1" applyFill="1" applyBorder="1" applyAlignment="1">
      <alignment horizontal="center" vertical="center" wrapText="1"/>
      <protection/>
    </xf>
    <xf numFmtId="49" fontId="3" fillId="32" borderId="12" xfId="52" applyNumberFormat="1" applyFont="1" applyFill="1" applyBorder="1" applyAlignment="1">
      <alignment horizontal="center" vertical="center" wrapText="1"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3" fontId="5" fillId="32" borderId="11" xfId="40" applyNumberFormat="1" applyFont="1" applyFill="1" applyBorder="1" applyAlignment="1">
      <alignment wrapText="1"/>
    </xf>
    <xf numFmtId="3" fontId="5" fillId="32" borderId="12" xfId="40" applyNumberFormat="1" applyFont="1" applyFill="1" applyBorder="1" applyAlignment="1">
      <alignment wrapText="1"/>
    </xf>
    <xf numFmtId="3" fontId="5" fillId="32" borderId="13" xfId="40" applyNumberFormat="1" applyFont="1" applyFill="1" applyBorder="1" applyAlignment="1">
      <alignment wrapText="1"/>
    </xf>
    <xf numFmtId="0" fontId="1" fillId="0" borderId="0" xfId="53" applyFont="1" applyAlignment="1">
      <alignment horizontal="center" wrapText="1"/>
      <protection/>
    </xf>
    <xf numFmtId="0" fontId="0" fillId="0" borderId="0" xfId="53" applyAlignment="1">
      <alignment/>
      <protection/>
    </xf>
    <xf numFmtId="0" fontId="0" fillId="0" borderId="0" xfId="0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rmal 4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6.140625" style="10" customWidth="1"/>
    <col min="2" max="2" width="55.00390625" style="10" customWidth="1"/>
    <col min="3" max="3" width="13.8515625" style="10" customWidth="1"/>
    <col min="4" max="4" width="11.57421875" style="10" customWidth="1"/>
    <col min="5" max="5" width="13.8515625" style="10" customWidth="1"/>
    <col min="6" max="16384" width="9.140625" style="10" customWidth="1"/>
  </cols>
  <sheetData>
    <row r="1" spans="1:5" ht="33.75" customHeight="1">
      <c r="A1" s="60" t="s">
        <v>134</v>
      </c>
      <c r="B1" s="60"/>
      <c r="C1" s="61"/>
      <c r="D1" s="62"/>
      <c r="E1" s="62"/>
    </row>
    <row r="2" spans="3:5" ht="12.75">
      <c r="C2" s="11"/>
      <c r="D2" s="11"/>
      <c r="E2" s="11" t="s">
        <v>124</v>
      </c>
    </row>
    <row r="3" spans="1:5" ht="45">
      <c r="A3" s="12" t="s">
        <v>0</v>
      </c>
      <c r="B3" s="13" t="s">
        <v>1</v>
      </c>
      <c r="C3" s="14" t="s">
        <v>159</v>
      </c>
      <c r="D3" s="14" t="s">
        <v>161</v>
      </c>
      <c r="E3" s="14" t="s">
        <v>160</v>
      </c>
    </row>
    <row r="4" spans="1:5" s="18" customFormat="1" ht="15">
      <c r="A4" s="15" t="s">
        <v>2</v>
      </c>
      <c r="B4" s="16" t="s">
        <v>3</v>
      </c>
      <c r="C4" s="17">
        <f>C5+C62</f>
        <v>62643000</v>
      </c>
      <c r="D4" s="17">
        <f>D5+D62</f>
        <v>7308000</v>
      </c>
      <c r="E4" s="17">
        <f>E5+E62</f>
        <v>69951000</v>
      </c>
    </row>
    <row r="5" spans="1:5" s="18" customFormat="1" ht="45">
      <c r="A5" s="19" t="s">
        <v>4</v>
      </c>
      <c r="B5" s="20" t="s">
        <v>5</v>
      </c>
      <c r="C5" s="21">
        <f>C6+C18+C27+C30</f>
        <v>24587000</v>
      </c>
      <c r="D5" s="21">
        <f>D6+D18+D27+D30</f>
        <v>7346000</v>
      </c>
      <c r="E5" s="21">
        <f>E6+E18+E27+E30</f>
        <v>31933000</v>
      </c>
    </row>
    <row r="6" spans="1:5" s="18" customFormat="1" ht="30">
      <c r="A6" s="7" t="s">
        <v>6</v>
      </c>
      <c r="B6" s="6" t="s">
        <v>7</v>
      </c>
      <c r="C6" s="22">
        <f>C7+C13+C16</f>
        <v>1305000</v>
      </c>
      <c r="D6" s="22">
        <f>D7+D13+D16</f>
        <v>0</v>
      </c>
      <c r="E6" s="22">
        <f>E7+E13+E16</f>
        <v>1305000</v>
      </c>
    </row>
    <row r="7" spans="1:5" s="18" customFormat="1" ht="15">
      <c r="A7" s="23">
        <v>1</v>
      </c>
      <c r="B7" s="24" t="s">
        <v>72</v>
      </c>
      <c r="C7" s="25">
        <f>C8+C9+C10+C12</f>
        <v>760000</v>
      </c>
      <c r="D7" s="25">
        <f>D8+D9+D10+D12</f>
        <v>0</v>
      </c>
      <c r="E7" s="25">
        <f>E8+E9+E10+E12</f>
        <v>760000</v>
      </c>
    </row>
    <row r="8" spans="1:5" s="28" customFormat="1" ht="15">
      <c r="A8" s="4" t="s">
        <v>8</v>
      </c>
      <c r="B8" s="26" t="s">
        <v>9</v>
      </c>
      <c r="C8" s="27">
        <v>591000</v>
      </c>
      <c r="D8" s="27"/>
      <c r="E8" s="27">
        <f>C8+D8</f>
        <v>591000</v>
      </c>
    </row>
    <row r="9" spans="1:5" s="28" customFormat="1" ht="15">
      <c r="A9" s="4" t="s">
        <v>10</v>
      </c>
      <c r="B9" s="26" t="s">
        <v>52</v>
      </c>
      <c r="C9" s="27">
        <v>45000</v>
      </c>
      <c r="D9" s="27"/>
      <c r="E9" s="27">
        <f>C9+D9</f>
        <v>45000</v>
      </c>
    </row>
    <row r="10" spans="1:5" s="28" customFormat="1" ht="45">
      <c r="A10" s="4" t="s">
        <v>11</v>
      </c>
      <c r="B10" s="26" t="s">
        <v>152</v>
      </c>
      <c r="C10" s="27">
        <f>SUM(C11:C11)</f>
        <v>3000</v>
      </c>
      <c r="D10" s="27">
        <f>SUM(D11:D11)</f>
        <v>0</v>
      </c>
      <c r="E10" s="27">
        <f>SUM(E11:E11)</f>
        <v>3000</v>
      </c>
    </row>
    <row r="11" spans="1:5" ht="57">
      <c r="A11" s="29" t="s">
        <v>57</v>
      </c>
      <c r="B11" s="33" t="s">
        <v>55</v>
      </c>
      <c r="C11" s="30">
        <v>3000</v>
      </c>
      <c r="D11" s="30"/>
      <c r="E11" s="30">
        <f>C11+D11</f>
        <v>3000</v>
      </c>
    </row>
    <row r="12" spans="1:6" s="28" customFormat="1" ht="45">
      <c r="A12" s="4" t="s">
        <v>36</v>
      </c>
      <c r="B12" s="26" t="s">
        <v>12</v>
      </c>
      <c r="C12" s="27">
        <v>121000</v>
      </c>
      <c r="D12" s="27"/>
      <c r="E12" s="27">
        <f>C12+D12</f>
        <v>121000</v>
      </c>
      <c r="F12" s="51"/>
    </row>
    <row r="13" spans="1:5" s="18" customFormat="1" ht="30">
      <c r="A13" s="23">
        <v>2</v>
      </c>
      <c r="B13" s="24" t="s">
        <v>125</v>
      </c>
      <c r="C13" s="31">
        <f>C14+C15</f>
        <v>515000</v>
      </c>
      <c r="D13" s="31">
        <f>D14+D15</f>
        <v>0</v>
      </c>
      <c r="E13" s="31">
        <f>E14+E15</f>
        <v>515000</v>
      </c>
    </row>
    <row r="14" spans="1:5" ht="14.25">
      <c r="A14" s="32" t="s">
        <v>13</v>
      </c>
      <c r="B14" s="33" t="s">
        <v>14</v>
      </c>
      <c r="C14" s="30">
        <v>92000</v>
      </c>
      <c r="D14" s="30"/>
      <c r="E14" s="30">
        <f>C14+D14</f>
        <v>92000</v>
      </c>
    </row>
    <row r="15" spans="1:5" ht="14.25">
      <c r="A15" s="32" t="s">
        <v>15</v>
      </c>
      <c r="B15" s="33" t="s">
        <v>16</v>
      </c>
      <c r="C15" s="30">
        <v>423000</v>
      </c>
      <c r="D15" s="30"/>
      <c r="E15" s="30">
        <f>C15+D15</f>
        <v>423000</v>
      </c>
    </row>
    <row r="16" spans="1:5" s="18" customFormat="1" ht="45">
      <c r="A16" s="23">
        <v>3</v>
      </c>
      <c r="B16" s="24" t="s">
        <v>17</v>
      </c>
      <c r="C16" s="34">
        <f>SUM(C17)</f>
        <v>30000</v>
      </c>
      <c r="D16" s="34">
        <f>SUM(D17)</f>
        <v>0</v>
      </c>
      <c r="E16" s="34">
        <f>SUM(E17)</f>
        <v>30000</v>
      </c>
    </row>
    <row r="17" spans="1:5" ht="14.25">
      <c r="A17" s="32" t="s">
        <v>18</v>
      </c>
      <c r="B17" s="33" t="s">
        <v>19</v>
      </c>
      <c r="C17" s="30">
        <v>30000</v>
      </c>
      <c r="D17" s="30"/>
      <c r="E17" s="30">
        <f>C17+D17</f>
        <v>30000</v>
      </c>
    </row>
    <row r="18" spans="1:5" s="18" customFormat="1" ht="30">
      <c r="A18" s="8" t="s">
        <v>20</v>
      </c>
      <c r="B18" s="35" t="s">
        <v>21</v>
      </c>
      <c r="C18" s="1">
        <f>C19+C26</f>
        <v>11252000</v>
      </c>
      <c r="D18" s="1">
        <f>D19+D26</f>
        <v>7496000</v>
      </c>
      <c r="E18" s="1">
        <f>E19+E26</f>
        <v>18748000</v>
      </c>
    </row>
    <row r="19" spans="1:5" s="18" customFormat="1" ht="30">
      <c r="A19" s="23">
        <v>1</v>
      </c>
      <c r="B19" s="36" t="s">
        <v>141</v>
      </c>
      <c r="C19" s="31">
        <f>C20+C21+C22+C23+C24+C25</f>
        <v>3292000</v>
      </c>
      <c r="D19" s="31">
        <f>D20+D21+D22+D23+D24+D25</f>
        <v>7496000</v>
      </c>
      <c r="E19" s="31">
        <f>E20+E21+E22+E23+E24+E25</f>
        <v>10788000</v>
      </c>
    </row>
    <row r="20" spans="1:5" ht="14.25">
      <c r="A20" s="32" t="s">
        <v>8</v>
      </c>
      <c r="B20" s="33" t="s">
        <v>22</v>
      </c>
      <c r="C20" s="30">
        <v>1500000</v>
      </c>
      <c r="D20" s="30">
        <v>880000</v>
      </c>
      <c r="E20" s="30">
        <f aca="true" t="shared" si="0" ref="E20:E26">C20+D20</f>
        <v>2380000</v>
      </c>
    </row>
    <row r="21" spans="1:5" ht="14.25">
      <c r="A21" s="32" t="s">
        <v>10</v>
      </c>
      <c r="B21" s="33" t="s">
        <v>23</v>
      </c>
      <c r="C21" s="30">
        <v>653000</v>
      </c>
      <c r="D21" s="30">
        <v>300000</v>
      </c>
      <c r="E21" s="30">
        <f t="shared" si="0"/>
        <v>953000</v>
      </c>
    </row>
    <row r="22" spans="1:5" ht="85.5">
      <c r="A22" s="32" t="s">
        <v>11</v>
      </c>
      <c r="B22" s="33" t="s">
        <v>71</v>
      </c>
      <c r="C22" s="30">
        <v>875000</v>
      </c>
      <c r="D22" s="30">
        <f>70000+6246000</f>
        <v>6316000</v>
      </c>
      <c r="E22" s="30">
        <f>C22+D22</f>
        <v>7191000</v>
      </c>
    </row>
    <row r="23" spans="1:5" ht="28.5">
      <c r="A23" s="32" t="s">
        <v>36</v>
      </c>
      <c r="B23" s="33" t="s">
        <v>96</v>
      </c>
      <c r="C23" s="30">
        <v>4000</v>
      </c>
      <c r="D23" s="30"/>
      <c r="E23" s="30">
        <f t="shared" si="0"/>
        <v>4000</v>
      </c>
    </row>
    <row r="24" spans="1:5" ht="14.25">
      <c r="A24" s="32" t="s">
        <v>37</v>
      </c>
      <c r="B24" s="33" t="s">
        <v>97</v>
      </c>
      <c r="C24" s="30">
        <v>60000</v>
      </c>
      <c r="D24" s="30"/>
      <c r="E24" s="30">
        <f t="shared" si="0"/>
        <v>60000</v>
      </c>
    </row>
    <row r="25" spans="1:5" ht="14.25">
      <c r="A25" s="32" t="s">
        <v>38</v>
      </c>
      <c r="B25" s="33" t="s">
        <v>142</v>
      </c>
      <c r="C25" s="30">
        <v>200000</v>
      </c>
      <c r="D25" s="30"/>
      <c r="E25" s="30">
        <f t="shared" si="0"/>
        <v>200000</v>
      </c>
    </row>
    <row r="26" spans="1:5" s="18" customFormat="1" ht="15">
      <c r="A26" s="23" t="s">
        <v>24</v>
      </c>
      <c r="B26" s="36" t="s">
        <v>25</v>
      </c>
      <c r="C26" s="31">
        <v>7960000</v>
      </c>
      <c r="D26" s="31"/>
      <c r="E26" s="31">
        <f t="shared" si="0"/>
        <v>7960000</v>
      </c>
    </row>
    <row r="27" spans="1:5" s="18" customFormat="1" ht="30">
      <c r="A27" s="8" t="s">
        <v>26</v>
      </c>
      <c r="B27" s="35" t="s">
        <v>135</v>
      </c>
      <c r="C27" s="1">
        <f>C28+C29</f>
        <v>5215000</v>
      </c>
      <c r="D27" s="1">
        <f>D28+D29</f>
        <v>0</v>
      </c>
      <c r="E27" s="1">
        <f>E28+E29</f>
        <v>5215000</v>
      </c>
    </row>
    <row r="28" spans="1:5" s="18" customFormat="1" ht="15">
      <c r="A28" s="5">
        <v>1</v>
      </c>
      <c r="B28" s="37" t="s">
        <v>27</v>
      </c>
      <c r="C28" s="38">
        <v>4400000</v>
      </c>
      <c r="D28" s="38"/>
      <c r="E28" s="38">
        <f>C28+D28</f>
        <v>4400000</v>
      </c>
    </row>
    <row r="29" spans="1:5" s="28" customFormat="1" ht="30">
      <c r="A29" s="4">
        <v>2</v>
      </c>
      <c r="B29" s="39" t="s">
        <v>28</v>
      </c>
      <c r="C29" s="38">
        <v>815000</v>
      </c>
      <c r="D29" s="38"/>
      <c r="E29" s="38">
        <f>C29+D29</f>
        <v>815000</v>
      </c>
    </row>
    <row r="30" spans="1:5" s="18" customFormat="1" ht="30">
      <c r="A30" s="2" t="s">
        <v>29</v>
      </c>
      <c r="B30" s="35" t="s">
        <v>73</v>
      </c>
      <c r="C30" s="1">
        <f>C31+C58</f>
        <v>6815000</v>
      </c>
      <c r="D30" s="1">
        <f>D31+D58</f>
        <v>-150000</v>
      </c>
      <c r="E30" s="1">
        <f>E31+E58</f>
        <v>6665000</v>
      </c>
    </row>
    <row r="31" spans="1:5" s="18" customFormat="1" ht="30">
      <c r="A31" s="5" t="s">
        <v>30</v>
      </c>
      <c r="B31" s="40" t="s">
        <v>153</v>
      </c>
      <c r="C31" s="3">
        <f>SUM(C32:C57)</f>
        <v>3115000</v>
      </c>
      <c r="D31" s="3">
        <f>SUM(D32:D57)</f>
        <v>-150000</v>
      </c>
      <c r="E31" s="3">
        <f>SUM(E32:E57)</f>
        <v>2965000</v>
      </c>
    </row>
    <row r="32" spans="1:5" ht="42.75">
      <c r="A32" s="32" t="s">
        <v>8</v>
      </c>
      <c r="B32" s="33" t="s">
        <v>31</v>
      </c>
      <c r="C32" s="30">
        <v>3000</v>
      </c>
      <c r="D32" s="30"/>
      <c r="E32" s="30">
        <f aca="true" t="shared" si="1" ref="E32:E57">C32+D32</f>
        <v>3000</v>
      </c>
    </row>
    <row r="33" spans="1:5" ht="14.25">
      <c r="A33" s="32" t="s">
        <v>10</v>
      </c>
      <c r="B33" s="33" t="s">
        <v>53</v>
      </c>
      <c r="C33" s="30">
        <v>246000</v>
      </c>
      <c r="D33" s="30"/>
      <c r="E33" s="30">
        <f t="shared" si="1"/>
        <v>246000</v>
      </c>
    </row>
    <row r="34" spans="1:5" ht="42.75">
      <c r="A34" s="32" t="s">
        <v>11</v>
      </c>
      <c r="B34" s="33" t="s">
        <v>74</v>
      </c>
      <c r="C34" s="30">
        <v>47000</v>
      </c>
      <c r="D34" s="30"/>
      <c r="E34" s="30">
        <f t="shared" si="1"/>
        <v>47000</v>
      </c>
    </row>
    <row r="35" spans="1:5" ht="42.75">
      <c r="A35" s="32" t="s">
        <v>36</v>
      </c>
      <c r="B35" s="33" t="s">
        <v>75</v>
      </c>
      <c r="C35" s="30">
        <v>72000</v>
      </c>
      <c r="D35" s="30"/>
      <c r="E35" s="30">
        <f t="shared" si="1"/>
        <v>72000</v>
      </c>
    </row>
    <row r="36" spans="1:5" ht="42.75">
      <c r="A36" s="32" t="s">
        <v>37</v>
      </c>
      <c r="B36" s="33" t="s">
        <v>143</v>
      </c>
      <c r="C36" s="30">
        <v>45000</v>
      </c>
      <c r="D36" s="30"/>
      <c r="E36" s="30">
        <f t="shared" si="1"/>
        <v>45000</v>
      </c>
    </row>
    <row r="37" spans="1:5" ht="14.25">
      <c r="A37" s="32" t="s">
        <v>38</v>
      </c>
      <c r="B37" s="33" t="s">
        <v>98</v>
      </c>
      <c r="C37" s="30">
        <v>80000</v>
      </c>
      <c r="D37" s="30"/>
      <c r="E37" s="30">
        <f t="shared" si="1"/>
        <v>80000</v>
      </c>
    </row>
    <row r="38" spans="1:5" ht="28.5">
      <c r="A38" s="32" t="s">
        <v>39</v>
      </c>
      <c r="B38" s="33" t="s">
        <v>99</v>
      </c>
      <c r="C38" s="30">
        <v>30000</v>
      </c>
      <c r="D38" s="30"/>
      <c r="E38" s="30">
        <f t="shared" si="1"/>
        <v>30000</v>
      </c>
    </row>
    <row r="39" spans="1:5" ht="14.25">
      <c r="A39" s="32" t="s">
        <v>40</v>
      </c>
      <c r="B39" s="33" t="s">
        <v>100</v>
      </c>
      <c r="C39" s="30">
        <v>30000</v>
      </c>
      <c r="D39" s="30"/>
      <c r="E39" s="30">
        <f t="shared" si="1"/>
        <v>30000</v>
      </c>
    </row>
    <row r="40" spans="1:5" ht="14.25">
      <c r="A40" s="32" t="s">
        <v>41</v>
      </c>
      <c r="B40" s="33" t="s">
        <v>101</v>
      </c>
      <c r="C40" s="30">
        <v>35000</v>
      </c>
      <c r="D40" s="30"/>
      <c r="E40" s="30">
        <f t="shared" si="1"/>
        <v>35000</v>
      </c>
    </row>
    <row r="41" spans="1:5" ht="28.5">
      <c r="A41" s="32" t="s">
        <v>63</v>
      </c>
      <c r="B41" s="33" t="s">
        <v>102</v>
      </c>
      <c r="C41" s="30">
        <v>65000</v>
      </c>
      <c r="D41" s="30"/>
      <c r="E41" s="30">
        <f t="shared" si="1"/>
        <v>65000</v>
      </c>
    </row>
    <row r="42" spans="1:5" ht="28.5">
      <c r="A42" s="32" t="s">
        <v>64</v>
      </c>
      <c r="B42" s="33" t="s">
        <v>149</v>
      </c>
      <c r="C42" s="30">
        <v>75000</v>
      </c>
      <c r="D42" s="30"/>
      <c r="E42" s="30">
        <f t="shared" si="1"/>
        <v>75000</v>
      </c>
    </row>
    <row r="43" spans="1:5" ht="28.5">
      <c r="A43" s="32" t="s">
        <v>65</v>
      </c>
      <c r="B43" s="33" t="s">
        <v>103</v>
      </c>
      <c r="C43" s="30">
        <v>50000</v>
      </c>
      <c r="D43" s="30"/>
      <c r="E43" s="30">
        <f t="shared" si="1"/>
        <v>50000</v>
      </c>
    </row>
    <row r="44" spans="1:5" s="48" customFormat="1" ht="42.75">
      <c r="A44" s="50" t="s">
        <v>66</v>
      </c>
      <c r="B44" s="33" t="s">
        <v>83</v>
      </c>
      <c r="C44" s="30">
        <v>500000</v>
      </c>
      <c r="D44" s="30"/>
      <c r="E44" s="30">
        <f t="shared" si="1"/>
        <v>500000</v>
      </c>
    </row>
    <row r="45" spans="1:5" s="48" customFormat="1" ht="42.75">
      <c r="A45" s="50" t="s">
        <v>76</v>
      </c>
      <c r="B45" s="33" t="s">
        <v>84</v>
      </c>
      <c r="C45" s="30">
        <v>500000</v>
      </c>
      <c r="D45" s="30"/>
      <c r="E45" s="30">
        <f t="shared" si="1"/>
        <v>500000</v>
      </c>
    </row>
    <row r="46" spans="1:5" ht="28.5">
      <c r="A46" s="32" t="s">
        <v>79</v>
      </c>
      <c r="B46" s="41" t="s">
        <v>136</v>
      </c>
      <c r="C46" s="30">
        <v>300000</v>
      </c>
      <c r="D46" s="30"/>
      <c r="E46" s="30">
        <f t="shared" si="1"/>
        <v>300000</v>
      </c>
    </row>
    <row r="47" spans="1:5" ht="28.5">
      <c r="A47" s="32" t="s">
        <v>94</v>
      </c>
      <c r="B47" s="41" t="s">
        <v>107</v>
      </c>
      <c r="C47" s="30">
        <v>300000</v>
      </c>
      <c r="D47" s="30">
        <v>-300000</v>
      </c>
      <c r="E47" s="30">
        <f t="shared" si="1"/>
        <v>0</v>
      </c>
    </row>
    <row r="48" spans="1:5" ht="28.5">
      <c r="A48" s="54" t="s">
        <v>95</v>
      </c>
      <c r="B48" s="41" t="s">
        <v>126</v>
      </c>
      <c r="C48" s="57">
        <v>412000</v>
      </c>
      <c r="D48" s="57"/>
      <c r="E48" s="57">
        <f t="shared" si="1"/>
        <v>412000</v>
      </c>
    </row>
    <row r="49" spans="1:5" ht="28.5">
      <c r="A49" s="55"/>
      <c r="B49" s="42" t="s">
        <v>127</v>
      </c>
      <c r="C49" s="58">
        <v>0</v>
      </c>
      <c r="D49" s="58"/>
      <c r="E49" s="58">
        <f t="shared" si="1"/>
        <v>0</v>
      </c>
    </row>
    <row r="50" spans="1:5" ht="28.5">
      <c r="A50" s="55"/>
      <c r="B50" s="42" t="s">
        <v>128</v>
      </c>
      <c r="C50" s="58">
        <v>0</v>
      </c>
      <c r="D50" s="58"/>
      <c r="E50" s="58">
        <f t="shared" si="1"/>
        <v>0</v>
      </c>
    </row>
    <row r="51" spans="1:5" ht="14.25">
      <c r="A51" s="55"/>
      <c r="B51" s="42" t="s">
        <v>129</v>
      </c>
      <c r="C51" s="58">
        <v>0</v>
      </c>
      <c r="D51" s="58"/>
      <c r="E51" s="58">
        <f t="shared" si="1"/>
        <v>0</v>
      </c>
    </row>
    <row r="52" spans="1:5" ht="14.25" customHeight="1">
      <c r="A52" s="56"/>
      <c r="B52" s="43" t="s">
        <v>130</v>
      </c>
      <c r="C52" s="59">
        <v>0</v>
      </c>
      <c r="D52" s="59"/>
      <c r="E52" s="59">
        <f t="shared" si="1"/>
        <v>0</v>
      </c>
    </row>
    <row r="53" spans="1:5" ht="42.75">
      <c r="A53" s="49" t="s">
        <v>104</v>
      </c>
      <c r="B53" s="43" t="s">
        <v>147</v>
      </c>
      <c r="C53" s="30">
        <v>65000</v>
      </c>
      <c r="D53" s="30"/>
      <c r="E53" s="30">
        <f t="shared" si="1"/>
        <v>65000</v>
      </c>
    </row>
    <row r="54" spans="1:5" ht="42.75">
      <c r="A54" s="49" t="s">
        <v>105</v>
      </c>
      <c r="B54" s="43" t="s">
        <v>155</v>
      </c>
      <c r="C54" s="30">
        <v>80000</v>
      </c>
      <c r="D54" s="30"/>
      <c r="E54" s="30">
        <f t="shared" si="1"/>
        <v>80000</v>
      </c>
    </row>
    <row r="55" spans="1:5" ht="28.5">
      <c r="A55" s="49" t="s">
        <v>106</v>
      </c>
      <c r="B55" s="43" t="s">
        <v>144</v>
      </c>
      <c r="C55" s="30">
        <v>80000</v>
      </c>
      <c r="D55" s="30"/>
      <c r="E55" s="30">
        <f t="shared" si="1"/>
        <v>80000</v>
      </c>
    </row>
    <row r="56" spans="1:5" ht="42.75">
      <c r="A56" s="52" t="s">
        <v>108</v>
      </c>
      <c r="B56" s="43" t="s">
        <v>162</v>
      </c>
      <c r="C56" s="30">
        <v>100000</v>
      </c>
      <c r="D56" s="30"/>
      <c r="E56" s="30">
        <f t="shared" si="1"/>
        <v>100000</v>
      </c>
    </row>
    <row r="57" spans="1:5" ht="28.5">
      <c r="A57" s="53" t="s">
        <v>109</v>
      </c>
      <c r="B57" s="43" t="s">
        <v>163</v>
      </c>
      <c r="C57" s="30"/>
      <c r="D57" s="30">
        <v>150000</v>
      </c>
      <c r="E57" s="30">
        <f t="shared" si="1"/>
        <v>150000</v>
      </c>
    </row>
    <row r="58" spans="1:5" s="18" customFormat="1" ht="15">
      <c r="A58" s="5" t="s">
        <v>24</v>
      </c>
      <c r="B58" s="40" t="s">
        <v>54</v>
      </c>
      <c r="C58" s="3">
        <f>SUM(C59:C61)</f>
        <v>3700000</v>
      </c>
      <c r="D58" s="3">
        <f>SUM(D59:D61)</f>
        <v>0</v>
      </c>
      <c r="E58" s="3">
        <f>SUM(E59:E61)</f>
        <v>3700000</v>
      </c>
    </row>
    <row r="59" spans="1:5" ht="42.75">
      <c r="A59" s="32" t="s">
        <v>13</v>
      </c>
      <c r="B59" s="33" t="s">
        <v>56</v>
      </c>
      <c r="C59" s="30">
        <v>3500000</v>
      </c>
      <c r="D59" s="30"/>
      <c r="E59" s="30">
        <f>C59+D59</f>
        <v>3500000</v>
      </c>
    </row>
    <row r="60" spans="1:5" ht="28.5">
      <c r="A60" s="32" t="s">
        <v>15</v>
      </c>
      <c r="B60" s="33" t="s">
        <v>157</v>
      </c>
      <c r="C60" s="30">
        <v>100000</v>
      </c>
      <c r="D60" s="30"/>
      <c r="E60" s="30">
        <f>C60+D60</f>
        <v>100000</v>
      </c>
    </row>
    <row r="61" spans="1:5" ht="28.5">
      <c r="A61" s="32" t="s">
        <v>32</v>
      </c>
      <c r="B61" s="33" t="s">
        <v>158</v>
      </c>
      <c r="C61" s="30">
        <v>100000</v>
      </c>
      <c r="D61" s="30"/>
      <c r="E61" s="30">
        <f>C61+D61</f>
        <v>100000</v>
      </c>
    </row>
    <row r="62" spans="1:5" s="18" customFormat="1" ht="30">
      <c r="A62" s="19" t="s">
        <v>33</v>
      </c>
      <c r="B62" s="20" t="s">
        <v>131</v>
      </c>
      <c r="C62" s="44">
        <f>C63</f>
        <v>38056000</v>
      </c>
      <c r="D62" s="44">
        <f>D63</f>
        <v>-38000</v>
      </c>
      <c r="E62" s="44">
        <f>E63</f>
        <v>38018000</v>
      </c>
    </row>
    <row r="63" spans="1:5" s="18" customFormat="1" ht="15">
      <c r="A63" s="2" t="s">
        <v>34</v>
      </c>
      <c r="B63" s="35" t="s">
        <v>154</v>
      </c>
      <c r="C63" s="1">
        <f>C64+C92+C96+C101+C104</f>
        <v>38056000</v>
      </c>
      <c r="D63" s="1">
        <f>D64+D92+D96+D101+D104</f>
        <v>-38000</v>
      </c>
      <c r="E63" s="1">
        <f>E64+E92+E96+E101+E104</f>
        <v>38018000</v>
      </c>
    </row>
    <row r="64" spans="1:5" s="18" customFormat="1" ht="75">
      <c r="A64" s="45" t="s">
        <v>30</v>
      </c>
      <c r="B64" s="46" t="s">
        <v>69</v>
      </c>
      <c r="C64" s="31">
        <f>SUM(C65:C91)</f>
        <v>4828000</v>
      </c>
      <c r="D64" s="31">
        <f>SUM(D65:D91)</f>
        <v>0</v>
      </c>
      <c r="E64" s="31">
        <f>SUM(E65:E91)</f>
        <v>4828000</v>
      </c>
    </row>
    <row r="65" spans="1:5" ht="42.75">
      <c r="A65" s="32" t="s">
        <v>8</v>
      </c>
      <c r="B65" s="9" t="s">
        <v>77</v>
      </c>
      <c r="C65" s="30">
        <v>150000</v>
      </c>
      <c r="D65" s="30"/>
      <c r="E65" s="30">
        <f aca="true" t="shared" si="2" ref="E65:E91">C65+D65</f>
        <v>150000</v>
      </c>
    </row>
    <row r="66" spans="1:5" ht="28.5">
      <c r="A66" s="32" t="s">
        <v>10</v>
      </c>
      <c r="B66" s="9" t="s">
        <v>35</v>
      </c>
      <c r="C66" s="30">
        <v>225000</v>
      </c>
      <c r="D66" s="30"/>
      <c r="E66" s="30">
        <f t="shared" si="2"/>
        <v>225000</v>
      </c>
    </row>
    <row r="67" spans="1:5" ht="42.75">
      <c r="A67" s="32" t="s">
        <v>11</v>
      </c>
      <c r="B67" s="9" t="s">
        <v>42</v>
      </c>
      <c r="C67" s="30">
        <v>290000</v>
      </c>
      <c r="D67" s="30"/>
      <c r="E67" s="30">
        <f t="shared" si="2"/>
        <v>290000</v>
      </c>
    </row>
    <row r="68" spans="1:5" ht="28.5">
      <c r="A68" s="32" t="s">
        <v>36</v>
      </c>
      <c r="B68" s="9" t="s">
        <v>58</v>
      </c>
      <c r="C68" s="30">
        <v>50000</v>
      </c>
      <c r="D68" s="30"/>
      <c r="E68" s="30">
        <f t="shared" si="2"/>
        <v>50000</v>
      </c>
    </row>
    <row r="69" spans="1:5" ht="42.75">
      <c r="A69" s="32" t="s">
        <v>37</v>
      </c>
      <c r="B69" s="9" t="s">
        <v>59</v>
      </c>
      <c r="C69" s="30">
        <v>150000</v>
      </c>
      <c r="D69" s="30"/>
      <c r="E69" s="30">
        <f t="shared" si="2"/>
        <v>150000</v>
      </c>
    </row>
    <row r="70" spans="1:5" ht="28.5">
      <c r="A70" s="32" t="s">
        <v>38</v>
      </c>
      <c r="B70" s="9" t="s">
        <v>70</v>
      </c>
      <c r="C70" s="30">
        <v>40000</v>
      </c>
      <c r="D70" s="30"/>
      <c r="E70" s="30">
        <f t="shared" si="2"/>
        <v>40000</v>
      </c>
    </row>
    <row r="71" spans="1:5" ht="28.5">
      <c r="A71" s="32" t="s">
        <v>39</v>
      </c>
      <c r="B71" s="9" t="s">
        <v>61</v>
      </c>
      <c r="C71" s="30">
        <v>75000</v>
      </c>
      <c r="D71" s="30"/>
      <c r="E71" s="30">
        <f t="shared" si="2"/>
        <v>75000</v>
      </c>
    </row>
    <row r="72" spans="1:5" ht="42.75">
      <c r="A72" s="32" t="s">
        <v>40</v>
      </c>
      <c r="B72" s="9" t="s">
        <v>78</v>
      </c>
      <c r="C72" s="30">
        <v>41000</v>
      </c>
      <c r="D72" s="30"/>
      <c r="E72" s="30">
        <f t="shared" si="2"/>
        <v>41000</v>
      </c>
    </row>
    <row r="73" spans="1:5" ht="28.5">
      <c r="A73" s="32" t="s">
        <v>41</v>
      </c>
      <c r="B73" s="9" t="s">
        <v>62</v>
      </c>
      <c r="C73" s="30">
        <v>200000</v>
      </c>
      <c r="D73" s="30"/>
      <c r="E73" s="30">
        <f t="shared" si="2"/>
        <v>200000</v>
      </c>
    </row>
    <row r="74" spans="1:5" ht="14.25">
      <c r="A74" s="32" t="s">
        <v>63</v>
      </c>
      <c r="B74" s="9" t="s">
        <v>60</v>
      </c>
      <c r="C74" s="30">
        <v>120000</v>
      </c>
      <c r="D74" s="30"/>
      <c r="E74" s="30">
        <f t="shared" si="2"/>
        <v>120000</v>
      </c>
    </row>
    <row r="75" spans="1:5" ht="28.5">
      <c r="A75" s="32" t="s">
        <v>64</v>
      </c>
      <c r="B75" s="9" t="s">
        <v>80</v>
      </c>
      <c r="C75" s="30">
        <v>60000</v>
      </c>
      <c r="D75" s="30"/>
      <c r="E75" s="30">
        <f t="shared" si="2"/>
        <v>60000</v>
      </c>
    </row>
    <row r="76" spans="1:5" ht="42.75">
      <c r="A76" s="32" t="s">
        <v>65</v>
      </c>
      <c r="B76" s="9" t="s">
        <v>81</v>
      </c>
      <c r="C76" s="30">
        <v>60000</v>
      </c>
      <c r="D76" s="30"/>
      <c r="E76" s="30">
        <f t="shared" si="2"/>
        <v>60000</v>
      </c>
    </row>
    <row r="77" spans="1:5" ht="28.5">
      <c r="A77" s="32" t="s">
        <v>66</v>
      </c>
      <c r="B77" s="9" t="s">
        <v>82</v>
      </c>
      <c r="C77" s="30">
        <v>130000</v>
      </c>
      <c r="D77" s="30"/>
      <c r="E77" s="30">
        <f t="shared" si="2"/>
        <v>130000</v>
      </c>
    </row>
    <row r="78" spans="1:5" ht="28.5">
      <c r="A78" s="32" t="s">
        <v>76</v>
      </c>
      <c r="B78" s="9" t="s">
        <v>137</v>
      </c>
      <c r="C78" s="30">
        <v>80000</v>
      </c>
      <c r="D78" s="30"/>
      <c r="E78" s="30">
        <f t="shared" si="2"/>
        <v>80000</v>
      </c>
    </row>
    <row r="79" spans="1:5" ht="28.5">
      <c r="A79" s="32" t="s">
        <v>79</v>
      </c>
      <c r="B79" s="9" t="s">
        <v>110</v>
      </c>
      <c r="C79" s="30">
        <v>350000</v>
      </c>
      <c r="D79" s="30"/>
      <c r="E79" s="30">
        <f t="shared" si="2"/>
        <v>350000</v>
      </c>
    </row>
    <row r="80" spans="1:5" ht="28.5">
      <c r="A80" s="32" t="s">
        <v>94</v>
      </c>
      <c r="B80" s="9" t="s">
        <v>145</v>
      </c>
      <c r="C80" s="30">
        <v>150000</v>
      </c>
      <c r="D80" s="30"/>
      <c r="E80" s="30">
        <f t="shared" si="2"/>
        <v>150000</v>
      </c>
    </row>
    <row r="81" spans="1:5" ht="14.25">
      <c r="A81" s="32" t="s">
        <v>95</v>
      </c>
      <c r="B81" s="9" t="s">
        <v>111</v>
      </c>
      <c r="C81" s="30">
        <v>531000</v>
      </c>
      <c r="D81" s="30"/>
      <c r="E81" s="30">
        <f t="shared" si="2"/>
        <v>531000</v>
      </c>
    </row>
    <row r="82" spans="1:5" ht="28.5">
      <c r="A82" s="32" t="s">
        <v>104</v>
      </c>
      <c r="B82" s="9" t="s">
        <v>112</v>
      </c>
      <c r="C82" s="30">
        <v>561000</v>
      </c>
      <c r="D82" s="30"/>
      <c r="E82" s="30">
        <f t="shared" si="2"/>
        <v>561000</v>
      </c>
    </row>
    <row r="83" spans="1:5" ht="28.5">
      <c r="A83" s="32" t="s">
        <v>105</v>
      </c>
      <c r="B83" s="9" t="s">
        <v>113</v>
      </c>
      <c r="C83" s="30">
        <v>150000</v>
      </c>
      <c r="D83" s="30"/>
      <c r="E83" s="30">
        <f t="shared" si="2"/>
        <v>150000</v>
      </c>
    </row>
    <row r="84" spans="1:5" ht="28.5">
      <c r="A84" s="32" t="s">
        <v>106</v>
      </c>
      <c r="B84" s="9" t="s">
        <v>114</v>
      </c>
      <c r="C84" s="30">
        <v>200000</v>
      </c>
      <c r="D84" s="30"/>
      <c r="E84" s="30">
        <f t="shared" si="2"/>
        <v>200000</v>
      </c>
    </row>
    <row r="85" spans="1:5" ht="42.75">
      <c r="A85" s="32" t="s">
        <v>108</v>
      </c>
      <c r="B85" s="9" t="s">
        <v>115</v>
      </c>
      <c r="C85" s="30">
        <v>140000</v>
      </c>
      <c r="D85" s="30"/>
      <c r="E85" s="30">
        <f t="shared" si="2"/>
        <v>140000</v>
      </c>
    </row>
    <row r="86" spans="1:5" ht="42.75">
      <c r="A86" s="32" t="s">
        <v>109</v>
      </c>
      <c r="B86" s="9" t="s">
        <v>117</v>
      </c>
      <c r="C86" s="30">
        <v>200000</v>
      </c>
      <c r="D86" s="30"/>
      <c r="E86" s="30">
        <f t="shared" si="2"/>
        <v>200000</v>
      </c>
    </row>
    <row r="87" spans="1:5" ht="28.5">
      <c r="A87" s="32" t="s">
        <v>116</v>
      </c>
      <c r="B87" s="9" t="s">
        <v>120</v>
      </c>
      <c r="C87" s="30">
        <v>150000</v>
      </c>
      <c r="D87" s="30"/>
      <c r="E87" s="30">
        <f t="shared" si="2"/>
        <v>150000</v>
      </c>
    </row>
    <row r="88" spans="1:5" ht="28.5">
      <c r="A88" s="32" t="s">
        <v>118</v>
      </c>
      <c r="B88" s="9" t="s">
        <v>122</v>
      </c>
      <c r="C88" s="30">
        <v>50000</v>
      </c>
      <c r="D88" s="30"/>
      <c r="E88" s="30">
        <f t="shared" si="2"/>
        <v>50000</v>
      </c>
    </row>
    <row r="89" spans="1:5" ht="28.5">
      <c r="A89" s="32" t="s">
        <v>119</v>
      </c>
      <c r="B89" s="9" t="s">
        <v>156</v>
      </c>
      <c r="C89" s="30">
        <v>150000</v>
      </c>
      <c r="D89" s="30"/>
      <c r="E89" s="30">
        <f t="shared" si="2"/>
        <v>150000</v>
      </c>
    </row>
    <row r="90" spans="1:5" ht="42.75">
      <c r="A90" s="32" t="s">
        <v>121</v>
      </c>
      <c r="B90" s="9" t="s">
        <v>138</v>
      </c>
      <c r="C90" s="30">
        <v>450000</v>
      </c>
      <c r="D90" s="30"/>
      <c r="E90" s="30">
        <f t="shared" si="2"/>
        <v>450000</v>
      </c>
    </row>
    <row r="91" spans="1:5" ht="28.5">
      <c r="A91" s="32" t="s">
        <v>123</v>
      </c>
      <c r="B91" s="9" t="s">
        <v>146</v>
      </c>
      <c r="C91" s="30">
        <v>75000</v>
      </c>
      <c r="D91" s="30"/>
      <c r="E91" s="30">
        <f t="shared" si="2"/>
        <v>75000</v>
      </c>
    </row>
    <row r="92" spans="1:5" s="18" customFormat="1" ht="15">
      <c r="A92" s="45" t="s">
        <v>24</v>
      </c>
      <c r="B92" s="46" t="s">
        <v>43</v>
      </c>
      <c r="C92" s="31">
        <f>SUM(C93:C95)</f>
        <v>3000</v>
      </c>
      <c r="D92" s="31">
        <f>SUM(D93:D95)</f>
        <v>0</v>
      </c>
      <c r="E92" s="31">
        <f>SUM(E93:E95)</f>
        <v>3000</v>
      </c>
    </row>
    <row r="93" spans="1:5" ht="28.5">
      <c r="A93" s="32" t="s">
        <v>13</v>
      </c>
      <c r="B93" s="9" t="s">
        <v>44</v>
      </c>
      <c r="C93" s="30">
        <v>1000</v>
      </c>
      <c r="D93" s="30"/>
      <c r="E93" s="30">
        <f>C93+D93</f>
        <v>1000</v>
      </c>
    </row>
    <row r="94" spans="1:5" ht="42.75">
      <c r="A94" s="32" t="s">
        <v>15</v>
      </c>
      <c r="B94" s="9" t="s">
        <v>132</v>
      </c>
      <c r="C94" s="30">
        <v>1000</v>
      </c>
      <c r="D94" s="30"/>
      <c r="E94" s="30">
        <f>C94+D94</f>
        <v>1000</v>
      </c>
    </row>
    <row r="95" spans="1:5" ht="42.75">
      <c r="A95" s="32" t="s">
        <v>32</v>
      </c>
      <c r="B95" s="9" t="s">
        <v>67</v>
      </c>
      <c r="C95" s="30">
        <v>1000</v>
      </c>
      <c r="D95" s="30"/>
      <c r="E95" s="30">
        <f>C95+D95</f>
        <v>1000</v>
      </c>
    </row>
    <row r="96" spans="1:5" s="18" customFormat="1" ht="15">
      <c r="A96" s="45" t="s">
        <v>92</v>
      </c>
      <c r="B96" s="36" t="s">
        <v>68</v>
      </c>
      <c r="C96" s="31">
        <f>SUM(C97:C100)</f>
        <v>17624000</v>
      </c>
      <c r="D96" s="31">
        <f>SUM(D97:D100)</f>
        <v>0</v>
      </c>
      <c r="E96" s="31">
        <f>SUM(E97:E100)</f>
        <v>17624000</v>
      </c>
    </row>
    <row r="97" spans="1:5" ht="42.75">
      <c r="A97" s="32" t="s">
        <v>18</v>
      </c>
      <c r="B97" s="9" t="s">
        <v>47</v>
      </c>
      <c r="C97" s="30">
        <v>1000</v>
      </c>
      <c r="D97" s="30"/>
      <c r="E97" s="30">
        <f>C97+D97</f>
        <v>1000</v>
      </c>
    </row>
    <row r="98" spans="1:5" ht="28.5">
      <c r="A98" s="32" t="s">
        <v>139</v>
      </c>
      <c r="B98" s="9" t="s">
        <v>48</v>
      </c>
      <c r="C98" s="30">
        <v>2000</v>
      </c>
      <c r="D98" s="30"/>
      <c r="E98" s="30">
        <f>C98+D98</f>
        <v>2000</v>
      </c>
    </row>
    <row r="99" spans="1:5" ht="42.75">
      <c r="A99" s="32" t="s">
        <v>140</v>
      </c>
      <c r="B99" s="9" t="s">
        <v>49</v>
      </c>
      <c r="C99" s="30">
        <v>7689000</v>
      </c>
      <c r="D99" s="30"/>
      <c r="E99" s="30">
        <f>C99+D99</f>
        <v>7689000</v>
      </c>
    </row>
    <row r="100" spans="1:5" ht="42.75">
      <c r="A100" s="32" t="s">
        <v>150</v>
      </c>
      <c r="B100" s="9" t="s">
        <v>50</v>
      </c>
      <c r="C100" s="30">
        <v>9932000</v>
      </c>
      <c r="D100" s="30"/>
      <c r="E100" s="30">
        <f>C100+D100</f>
        <v>9932000</v>
      </c>
    </row>
    <row r="101" spans="1:5" s="18" customFormat="1" ht="15">
      <c r="A101" s="45" t="s">
        <v>85</v>
      </c>
      <c r="B101" s="36" t="s">
        <v>51</v>
      </c>
      <c r="C101" s="31">
        <f>SUM(C102:C103)</f>
        <v>6481000</v>
      </c>
      <c r="D101" s="31">
        <f>SUM(D102:D103)</f>
        <v>0</v>
      </c>
      <c r="E101" s="31">
        <f>SUM(E102:E103)</f>
        <v>6481000</v>
      </c>
    </row>
    <row r="102" spans="1:5" ht="42.75">
      <c r="A102" s="32" t="s">
        <v>45</v>
      </c>
      <c r="B102" s="9" t="s">
        <v>90</v>
      </c>
      <c r="C102" s="30">
        <v>3661000</v>
      </c>
      <c r="D102" s="30"/>
      <c r="E102" s="30">
        <f>C102+D102</f>
        <v>3661000</v>
      </c>
    </row>
    <row r="103" spans="1:5" ht="14.25">
      <c r="A103" s="32" t="s">
        <v>93</v>
      </c>
      <c r="B103" s="9" t="s">
        <v>88</v>
      </c>
      <c r="C103" s="30">
        <v>2820000</v>
      </c>
      <c r="D103" s="30"/>
      <c r="E103" s="30">
        <f>C103+D103</f>
        <v>2820000</v>
      </c>
    </row>
    <row r="104" spans="1:5" s="18" customFormat="1" ht="30">
      <c r="A104" s="45" t="s">
        <v>86</v>
      </c>
      <c r="B104" s="36" t="s">
        <v>133</v>
      </c>
      <c r="C104" s="31">
        <f>SUM(C105:C107)</f>
        <v>9120000</v>
      </c>
      <c r="D104" s="31">
        <f>SUM(D105:D107)</f>
        <v>-38000</v>
      </c>
      <c r="E104" s="31">
        <f>SUM(E105:E107)</f>
        <v>9082000</v>
      </c>
    </row>
    <row r="105" spans="1:5" ht="57">
      <c r="A105" s="32" t="s">
        <v>46</v>
      </c>
      <c r="B105" s="9" t="s">
        <v>148</v>
      </c>
      <c r="C105" s="30">
        <v>5200000</v>
      </c>
      <c r="D105" s="30">
        <v>-38000</v>
      </c>
      <c r="E105" s="30">
        <f>C105+D105</f>
        <v>5162000</v>
      </c>
    </row>
    <row r="106" spans="1:5" ht="28.5">
      <c r="A106" s="32" t="s">
        <v>87</v>
      </c>
      <c r="B106" s="9" t="s">
        <v>91</v>
      </c>
      <c r="C106" s="30">
        <v>120000</v>
      </c>
      <c r="D106" s="30"/>
      <c r="E106" s="30">
        <f>C106+D106</f>
        <v>120000</v>
      </c>
    </row>
    <row r="107" spans="1:5" ht="42.75">
      <c r="A107" s="32" t="s">
        <v>151</v>
      </c>
      <c r="B107" s="9" t="s">
        <v>89</v>
      </c>
      <c r="C107" s="30">
        <v>3800000</v>
      </c>
      <c r="D107" s="30"/>
      <c r="E107" s="30">
        <f>C107+D107</f>
        <v>3800000</v>
      </c>
    </row>
    <row r="109" ht="12.75">
      <c r="B109" s="18"/>
    </row>
    <row r="110" ht="12.75">
      <c r="B110" s="47"/>
    </row>
    <row r="111" ht="12.75">
      <c r="B111" s="48"/>
    </row>
  </sheetData>
  <sheetProtection/>
  <autoFilter ref="A3:G107"/>
  <mergeCells count="5">
    <mergeCell ref="A48:A52"/>
    <mergeCell ref="C48:C52"/>
    <mergeCell ref="D48:D52"/>
    <mergeCell ref="E48:E52"/>
    <mergeCell ref="A1:E1"/>
  </mergeCells>
  <printOptions/>
  <pageMargins left="0.31496062992125984" right="0.15748031496062992" top="0.8267716535433072" bottom="0.35433070866141736" header="0.11811023622047245" footer="0"/>
  <pageSetup horizontalDpi="600" verticalDpi="600" orientation="portrait" paperSize="9" r:id="rId1"/>
  <headerFooter>
    <oddHeader>&amp;LROMÂNIA
JUDEŢUL MUREŞ
CONSILIUL JUDEŢEAN&amp;C
&amp;RAnexa nr. 10/d la  HCJM nr.            /2021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Kati</cp:lastModifiedBy>
  <cp:lastPrinted>2021-09-21T10:54:51Z</cp:lastPrinted>
  <dcterms:created xsi:type="dcterms:W3CDTF">1996-10-14T23:33:28Z</dcterms:created>
  <dcterms:modified xsi:type="dcterms:W3CDTF">2021-09-21T11:19:05Z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