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4296" windowWidth="20184" windowHeight="466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consolidat'!$D$7:$F$693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<sst xmlns="http://schemas.openxmlformats.org/spreadsheetml/2006/main" count="3039" uniqueCount="436">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</sst>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zoomScalePageLayoutView="0" workbookViewId="0" topLeftCell="A674">
      <selection activeCell="E8" sqref="E8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862756000</v>
      </c>
      <c r="E8" s="5">
        <f>E14+E18+E22+E27+E32+E41+E45+E49+E55+E60+E72+E82+E84</f>
        <v>8378000</v>
      </c>
      <c r="F8" s="5">
        <f>F14+F18+F22+F27+F32+F41+F45+F49+F55+F60+F72+F82+F84</f>
        <v>871134000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408089000</v>
      </c>
      <c r="E9" s="5">
        <f>E10-E18</f>
        <v>7912000</v>
      </c>
      <c r="F9" s="5">
        <f>F10-F18</f>
        <v>416001000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576261000</v>
      </c>
      <c r="E10" s="5">
        <f>E11+E25</f>
        <v>7912000</v>
      </c>
      <c r="F10" s="5">
        <f>F11+F25</f>
        <v>584173000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0</v>
      </c>
      <c r="F11" s="5">
        <f>F12+F17</f>
        <v>270429000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0</v>
      </c>
      <c r="F12" s="5">
        <f t="shared" si="0"/>
        <v>101157000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0</v>
      </c>
      <c r="F13" s="5">
        <f t="shared" si="0"/>
        <v>101157000</v>
      </c>
    </row>
    <row r="14" spans="1:6" ht="26.2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0</v>
      </c>
      <c r="F14" s="5">
        <f>F15+F16</f>
        <v>101157000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0</v>
      </c>
      <c r="F15" s="5">
        <f t="shared" si="1"/>
        <v>88734000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0</v>
      </c>
      <c r="F16" s="5">
        <f t="shared" si="1"/>
        <v>12423000</v>
      </c>
    </row>
    <row r="17" spans="1:6" ht="26.2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0</v>
      </c>
      <c r="F17" s="5">
        <f>F18+F22</f>
        <v>169272000</v>
      </c>
    </row>
    <row r="18" spans="1:6" ht="26.2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0</v>
      </c>
      <c r="F18" s="5">
        <f>F19+F20+F21</f>
        <v>168172000</v>
      </c>
    </row>
    <row r="19" spans="1:6" ht="26.2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0</v>
      </c>
      <c r="F19" s="5">
        <f t="shared" si="3"/>
        <v>102487000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0</v>
      </c>
      <c r="F20" s="5">
        <f t="shared" si="3"/>
        <v>9265000</v>
      </c>
    </row>
    <row r="21" spans="1:6" ht="26.2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9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6.2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6.2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305832000</v>
      </c>
      <c r="E25" s="5">
        <f>E26+E31</f>
        <v>7912000</v>
      </c>
      <c r="F25" s="5">
        <f>F26+F31</f>
        <v>313744000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1100000</v>
      </c>
      <c r="E26" s="5">
        <f t="shared" si="5"/>
        <v>0</v>
      </c>
      <c r="F26" s="5">
        <f t="shared" si="5"/>
        <v>1100000</v>
      </c>
    </row>
    <row r="27" spans="1:6" ht="26.25">
      <c r="A27" s="7" t="s">
        <v>175</v>
      </c>
      <c r="B27" s="4" t="s">
        <v>176</v>
      </c>
      <c r="C27" s="5">
        <f>C28+C30</f>
        <v>0</v>
      </c>
      <c r="D27" s="5">
        <f>D28+D30</f>
        <v>1100000</v>
      </c>
      <c r="E27" s="5">
        <f>E28+E30</f>
        <v>0</v>
      </c>
      <c r="F27" s="5">
        <f>F28+F30</f>
        <v>1100000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6.2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4.25">
      <c r="A30" s="7" t="s">
        <v>421</v>
      </c>
      <c r="B30" s="4" t="s">
        <v>422</v>
      </c>
      <c r="C30" s="5">
        <f t="shared" si="6"/>
        <v>0</v>
      </c>
      <c r="D30" s="5">
        <f t="shared" si="6"/>
        <v>300000</v>
      </c>
      <c r="E30" s="5">
        <f t="shared" si="6"/>
        <v>0</v>
      </c>
      <c r="F30" s="5">
        <f t="shared" si="6"/>
        <v>300000</v>
      </c>
    </row>
    <row r="31" spans="1:6" ht="26.25">
      <c r="A31" s="7" t="s">
        <v>180</v>
      </c>
      <c r="B31" s="4" t="s">
        <v>18</v>
      </c>
      <c r="C31" s="5">
        <f>C32+C41+C45</f>
        <v>0</v>
      </c>
      <c r="D31" s="5">
        <f>D32+D41+D45</f>
        <v>304732000</v>
      </c>
      <c r="E31" s="5">
        <f>E32+E41+E45</f>
        <v>7912000</v>
      </c>
      <c r="F31" s="5">
        <f>F32+F41+F45</f>
        <v>312644000</v>
      </c>
    </row>
    <row r="32" spans="1:6" ht="39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244199000</v>
      </c>
      <c r="E32" s="5">
        <f>E33+E34+E36+E37+E39+E40+E35+E38</f>
        <v>9056000</v>
      </c>
      <c r="F32" s="5">
        <f>F33+F34+F36+F37+F39+F40+F35+F38</f>
        <v>253255000</v>
      </c>
    </row>
    <row r="33" spans="1:6" ht="14.25">
      <c r="A33" s="7" t="s">
        <v>21</v>
      </c>
      <c r="B33" s="4" t="s">
        <v>22</v>
      </c>
      <c r="C33" s="5">
        <f>C363</f>
        <v>0</v>
      </c>
      <c r="D33" s="5">
        <f>D363</f>
        <v>2046000</v>
      </c>
      <c r="E33" s="5">
        <f>E363</f>
        <v>7000</v>
      </c>
      <c r="F33" s="5">
        <f>F363</f>
        <v>2053000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7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4.2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7">
      <c r="A37" s="7" t="s">
        <v>25</v>
      </c>
      <c r="B37" s="4" t="s">
        <v>26</v>
      </c>
      <c r="C37" s="5">
        <f t="shared" si="7"/>
        <v>0</v>
      </c>
      <c r="D37" s="5">
        <f t="shared" si="7"/>
        <v>181813000</v>
      </c>
      <c r="E37" s="5">
        <f t="shared" si="8"/>
        <v>6000000</v>
      </c>
      <c r="F37" s="5">
        <f t="shared" si="8"/>
        <v>187813000</v>
      </c>
    </row>
    <row r="38" spans="1:6" ht="26.25">
      <c r="A38" s="7" t="s">
        <v>389</v>
      </c>
      <c r="B38" s="4" t="s">
        <v>390</v>
      </c>
      <c r="C38" s="5">
        <f t="shared" si="7"/>
        <v>0</v>
      </c>
      <c r="D38" s="5">
        <f t="shared" si="7"/>
        <v>0</v>
      </c>
      <c r="E38" s="5">
        <f t="shared" si="8"/>
        <v>1164000</v>
      </c>
      <c r="F38" s="5">
        <f t="shared" si="8"/>
        <v>1164000</v>
      </c>
    </row>
    <row r="39" spans="1:6" ht="27">
      <c r="A39" s="7" t="s">
        <v>27</v>
      </c>
      <c r="B39" s="4" t="s">
        <v>28</v>
      </c>
      <c r="C39" s="5">
        <f t="shared" si="7"/>
        <v>0</v>
      </c>
      <c r="D39" s="5">
        <f t="shared" si="7"/>
        <v>55835000</v>
      </c>
      <c r="E39" s="5">
        <f t="shared" si="8"/>
        <v>1885000</v>
      </c>
      <c r="F39" s="5">
        <f t="shared" si="8"/>
        <v>57720000</v>
      </c>
    </row>
    <row r="40" spans="1:6" ht="14.25">
      <c r="A40" s="7" t="s">
        <v>29</v>
      </c>
      <c r="B40" s="4" t="s">
        <v>30</v>
      </c>
      <c r="C40" s="5">
        <f t="shared" si="7"/>
        <v>0</v>
      </c>
      <c r="D40" s="5">
        <f t="shared" si="7"/>
        <v>1642000</v>
      </c>
      <c r="E40" s="5">
        <f t="shared" si="8"/>
        <v>0</v>
      </c>
      <c r="F40" s="5">
        <f t="shared" si="8"/>
        <v>1642000</v>
      </c>
    </row>
    <row r="41" spans="1:6" ht="26.2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6.2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6.2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2.5">
      <c r="A45" s="7" t="s">
        <v>191</v>
      </c>
      <c r="B45" s="4" t="s">
        <v>192</v>
      </c>
      <c r="C45" s="5">
        <f>C47+C46</f>
        <v>0</v>
      </c>
      <c r="D45" s="5">
        <f>D47+D46</f>
        <v>60433000</v>
      </c>
      <c r="E45" s="5">
        <f>E47+E46</f>
        <v>-1144000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60373000</v>
      </c>
      <c r="E46" s="5">
        <f t="shared" si="10"/>
        <v>-1164000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60000</v>
      </c>
      <c r="E47" s="5">
        <f t="shared" si="10"/>
        <v>20000</v>
      </c>
      <c r="F47" s="5">
        <f t="shared" si="10"/>
        <v>80000</v>
      </c>
    </row>
    <row r="48" spans="1:6" ht="14.2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4.2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4.2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7">
      <c r="A51" s="7" t="s">
        <v>127</v>
      </c>
      <c r="B51" s="4" t="s">
        <v>36</v>
      </c>
      <c r="C51" s="5">
        <f t="shared" si="11"/>
        <v>0</v>
      </c>
      <c r="D51" s="5">
        <f t="shared" si="11"/>
        <v>-13558000</v>
      </c>
      <c r="E51" s="5">
        <f t="shared" si="11"/>
        <v>-56000</v>
      </c>
      <c r="F51" s="5">
        <f t="shared" si="11"/>
        <v>-13614000</v>
      </c>
    </row>
    <row r="52" spans="1:6" ht="14.25">
      <c r="A52" s="7" t="s">
        <v>37</v>
      </c>
      <c r="B52" s="4" t="s">
        <v>38</v>
      </c>
      <c r="C52" s="5">
        <f>C517</f>
        <v>0</v>
      </c>
      <c r="D52" s="5">
        <f>D517</f>
        <v>13558000</v>
      </c>
      <c r="E52" s="5">
        <f>E517</f>
        <v>56000</v>
      </c>
      <c r="F52" s="5">
        <f>F517</f>
        <v>13614000</v>
      </c>
    </row>
    <row r="53" spans="1:6" ht="14.2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4.25">
      <c r="A54" s="7" t="s">
        <v>41</v>
      </c>
      <c r="B54" s="4" t="s">
        <v>42</v>
      </c>
      <c r="C54" s="5">
        <f>C55</f>
        <v>0</v>
      </c>
      <c r="D54" s="5">
        <f>D55</f>
        <v>3000</v>
      </c>
      <c r="E54" s="5">
        <f>E55</f>
        <v>8000</v>
      </c>
      <c r="F54" s="5">
        <f>F55</f>
        <v>11000</v>
      </c>
    </row>
    <row r="55" spans="1:6" ht="14.25">
      <c r="A55" s="7" t="s">
        <v>43</v>
      </c>
      <c r="B55" s="4" t="s">
        <v>44</v>
      </c>
      <c r="C55" s="5">
        <f>C56+C57</f>
        <v>0</v>
      </c>
      <c r="D55" s="5">
        <f>D56+D57</f>
        <v>3000</v>
      </c>
      <c r="E55" s="5">
        <f>E56+E57</f>
        <v>8000</v>
      </c>
      <c r="F55" s="5">
        <f>F56+F57</f>
        <v>11000</v>
      </c>
    </row>
    <row r="56" spans="1:6" ht="14.2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3000</v>
      </c>
      <c r="E56" s="5">
        <f t="shared" si="12"/>
        <v>2000</v>
      </c>
      <c r="F56" s="5">
        <f t="shared" si="12"/>
        <v>5000</v>
      </c>
    </row>
    <row r="57" spans="1:6" ht="26.25">
      <c r="A57" s="7" t="s">
        <v>412</v>
      </c>
      <c r="B57" s="20">
        <v>390207</v>
      </c>
      <c r="C57" s="5">
        <f t="shared" si="12"/>
        <v>0</v>
      </c>
      <c r="D57" s="5">
        <f t="shared" si="12"/>
        <v>0</v>
      </c>
      <c r="E57" s="5">
        <f t="shared" si="12"/>
        <v>6000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157255000</v>
      </c>
      <c r="E58" s="5">
        <f>E59</f>
        <v>458000</v>
      </c>
      <c r="F58" s="5">
        <f>F59</f>
        <v>157713000</v>
      </c>
    </row>
    <row r="59" spans="1:6" ht="26.25">
      <c r="A59" s="7" t="s">
        <v>195</v>
      </c>
      <c r="B59" s="4" t="s">
        <v>50</v>
      </c>
      <c r="C59" s="5">
        <f>C60+C72</f>
        <v>0</v>
      </c>
      <c r="D59" s="5">
        <f>D60+D72</f>
        <v>157255000</v>
      </c>
      <c r="E59" s="5">
        <f>E60+E72</f>
        <v>458000</v>
      </c>
      <c r="F59" s="5">
        <f>F60+F72</f>
        <v>157713000</v>
      </c>
    </row>
    <row r="60" spans="1:6" ht="78.7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20347000</v>
      </c>
      <c r="E60" s="5">
        <f>E63+E65+E66+E68+E61+E64+E71+E67+E70+E69</f>
        <v>458000</v>
      </c>
      <c r="F60" s="5">
        <f>F63+F65+F66+F68+F61+F64+F71+F67+F70+F69</f>
        <v>20805000</v>
      </c>
    </row>
    <row r="61" spans="1:6" ht="39">
      <c r="A61" s="7" t="s">
        <v>364</v>
      </c>
      <c r="B61" s="4" t="s">
        <v>365</v>
      </c>
      <c r="C61" s="5">
        <f>C62</f>
        <v>0</v>
      </c>
      <c r="D61" s="5">
        <f>D62</f>
        <v>0</v>
      </c>
      <c r="E61" s="5">
        <f>E62</f>
        <v>458000</v>
      </c>
      <c r="F61" s="5">
        <f>F62</f>
        <v>458000</v>
      </c>
    </row>
    <row r="62" spans="1:6" ht="39">
      <c r="A62" s="7" t="s">
        <v>435</v>
      </c>
      <c r="B62" s="20">
        <v>42021601</v>
      </c>
      <c r="C62" s="5">
        <f>C526</f>
        <v>0</v>
      </c>
      <c r="D62" s="5">
        <f>D526</f>
        <v>0</v>
      </c>
      <c r="E62" s="5">
        <f>E526</f>
        <v>458000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2.5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9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0</v>
      </c>
      <c r="F67" s="5">
        <f>F527</f>
        <v>0</v>
      </c>
    </row>
    <row r="68" spans="1:6" ht="26.2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6.2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6.2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4.2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7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0</v>
      </c>
      <c r="F72" s="5">
        <f>F75+F76+F79+F73+F74+F80+F81</f>
        <v>136908000</v>
      </c>
    </row>
    <row r="73" spans="1:6" ht="14.2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7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.75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7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7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0</v>
      </c>
      <c r="F80" s="5">
        <f t="shared" si="19"/>
        <v>136875000</v>
      </c>
    </row>
    <row r="81" spans="1:6" ht="14.2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6.2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2.5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0</v>
      </c>
      <c r="F84" s="5">
        <f>F85+F89+F92</f>
        <v>129197000</v>
      </c>
    </row>
    <row r="85" spans="1:6" ht="26.2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0</v>
      </c>
      <c r="F85" s="5">
        <f>F86+F87+F88</f>
        <v>126308000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0</v>
      </c>
      <c r="F86" s="5">
        <f t="shared" si="21"/>
        <v>56464000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6.2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6.2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6.2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925268000</v>
      </c>
      <c r="E94" s="5">
        <f>E115+E135+E143+E153+E167+E198+E231+E267+E272+E289+E292+E323+E96</f>
        <v>8378000</v>
      </c>
      <c r="F94" s="5">
        <f>F115+F135+F143+F153+F167+F198+F231+F267+F272+F289+F292+F323+F96</f>
        <v>933646000</v>
      </c>
    </row>
    <row r="95" spans="1:6" ht="26.25">
      <c r="A95" s="7" t="s">
        <v>302</v>
      </c>
      <c r="B95" s="4" t="s">
        <v>303</v>
      </c>
      <c r="C95" s="5">
        <f>C96+C115+C135</f>
        <v>0</v>
      </c>
      <c r="D95" s="5">
        <f>D96+D115+D135</f>
        <v>45154000</v>
      </c>
      <c r="E95" s="5">
        <f>E96+E115+E135</f>
        <v>9000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33065000</v>
      </c>
      <c r="E96" s="5">
        <f>E97+E102</f>
        <v>32000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26.2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6.2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9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26.25">
      <c r="A102" s="7" t="s">
        <v>274</v>
      </c>
      <c r="B102" s="4" t="s">
        <v>89</v>
      </c>
      <c r="C102" s="5">
        <f>C103+C111</f>
        <v>0</v>
      </c>
      <c r="D102" s="5">
        <f>D103+D111</f>
        <v>2615000</v>
      </c>
      <c r="E102" s="5">
        <f>E103+E111</f>
        <v>32000</v>
      </c>
      <c r="F102" s="5">
        <f>F103+F111</f>
        <v>2647000</v>
      </c>
    </row>
    <row r="103" spans="1:6" ht="39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6.2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6.2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733000</v>
      </c>
      <c r="E111" s="5">
        <f t="shared" si="27"/>
        <v>32000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733000</v>
      </c>
      <c r="E112" s="5">
        <f t="shared" si="27"/>
        <v>32000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733000</v>
      </c>
      <c r="E113" s="5">
        <f t="shared" si="27"/>
        <v>32000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733000</v>
      </c>
      <c r="E114" s="5">
        <f>E565</f>
        <v>32000</v>
      </c>
      <c r="F114" s="5">
        <f>F565</f>
        <v>765000</v>
      </c>
    </row>
    <row r="115" spans="1:6" ht="26.25">
      <c r="A115" s="7" t="s">
        <v>305</v>
      </c>
      <c r="B115" s="4" t="s">
        <v>306</v>
      </c>
      <c r="C115" s="5">
        <f>C116+C126</f>
        <v>0</v>
      </c>
      <c r="D115" s="5">
        <f>D116+D126</f>
        <v>11223000</v>
      </c>
      <c r="E115" s="5">
        <f>E116+E126</f>
        <v>-23000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10713000</v>
      </c>
      <c r="E116" s="5">
        <f>E117+E118+E121+E124+E119</f>
        <v>-23000</v>
      </c>
      <c r="F116" s="5">
        <f>F117+F118+F121+F124+F119</f>
        <v>10690000</v>
      </c>
    </row>
    <row r="117" spans="1:6" ht="26.2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6.2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23000</v>
      </c>
      <c r="E119" s="5">
        <f>E120</f>
        <v>-23000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23000</v>
      </c>
      <c r="E120" s="5">
        <f>E408</f>
        <v>-23000</v>
      </c>
      <c r="F120" s="5">
        <f>F408</f>
        <v>0</v>
      </c>
    </row>
    <row r="121" spans="1:6" ht="26.2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2.5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.75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4.25">
      <c r="A125" s="7" t="s">
        <v>86</v>
      </c>
      <c r="B125" s="4" t="s">
        <v>87</v>
      </c>
      <c r="C125" s="5">
        <f>'sursa 10'!C139</f>
        <v>0</v>
      </c>
      <c r="D125" s="5">
        <f>'sursa 10'!D139</f>
        <v>123000</v>
      </c>
      <c r="E125" s="5">
        <f>'sursa 10'!E139</f>
        <v>0</v>
      </c>
      <c r="F125" s="5">
        <f>'sursa 10'!F139</f>
        <v>123000</v>
      </c>
    </row>
    <row r="126" spans="1:6" ht="26.2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6.2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6.2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6.2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6.2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6.2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6.2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26.2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6.2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613601000</v>
      </c>
      <c r="E152" s="5">
        <f>E153+E167+E198+E231</f>
        <v>5448000</v>
      </c>
      <c r="F152" s="5">
        <f>F153+F167+F198+F231</f>
        <v>619049000</v>
      </c>
    </row>
    <row r="153" spans="1:6" ht="26.25">
      <c r="A153" s="7" t="s">
        <v>315</v>
      </c>
      <c r="B153" s="4" t="s">
        <v>316</v>
      </c>
      <c r="C153" s="5">
        <f>C154+C162</f>
        <v>0</v>
      </c>
      <c r="D153" s="5">
        <f>D154+D162</f>
        <v>17572000</v>
      </c>
      <c r="E153" s="5">
        <f>E154+E162</f>
        <v>-3000000</v>
      </c>
      <c r="F153" s="5">
        <f>F154+F162</f>
        <v>14572000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17572000</v>
      </c>
      <c r="E154" s="5">
        <f>E155+E156+E160</f>
        <v>-3000000</v>
      </c>
      <c r="F154" s="5">
        <f>F155+F156+F160</f>
        <v>14572000</v>
      </c>
    </row>
    <row r="155" spans="1:6" ht="26.2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15637000</v>
      </c>
      <c r="E156" s="5">
        <f>E157</f>
        <v>-3000000</v>
      </c>
      <c r="F156" s="5">
        <f>F157</f>
        <v>12637000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15637000</v>
      </c>
      <c r="E157" s="5">
        <f>E158+E159</f>
        <v>-3000000</v>
      </c>
      <c r="F157" s="5">
        <f>F158+F159</f>
        <v>12637000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12492000</v>
      </c>
      <c r="E159" s="5">
        <f t="shared" si="36"/>
        <v>-3000000</v>
      </c>
      <c r="F159" s="5">
        <f t="shared" si="36"/>
        <v>9492000</v>
      </c>
    </row>
    <row r="160" spans="1:6" ht="39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26.2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432811000</v>
      </c>
      <c r="E167" s="5">
        <f>E168+E178</f>
        <v>8410000</v>
      </c>
      <c r="F167" s="5">
        <f>F168+F178</f>
        <v>441221000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375988000</v>
      </c>
      <c r="E168" s="5">
        <f>E171+E169+E170+E175</f>
        <v>7873000</v>
      </c>
      <c r="F168" s="5">
        <f>F171+F169+F170+F175</f>
        <v>383861000</v>
      </c>
    </row>
    <row r="169" spans="1:6" ht="27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0</v>
      </c>
      <c r="F169" s="5">
        <f t="shared" si="38"/>
        <v>285428000</v>
      </c>
    </row>
    <row r="170" spans="1:6" ht="27">
      <c r="A170" s="7" t="s">
        <v>80</v>
      </c>
      <c r="B170" s="4" t="s">
        <v>81</v>
      </c>
      <c r="C170" s="5">
        <f t="shared" si="38"/>
        <v>0</v>
      </c>
      <c r="D170" s="5">
        <f t="shared" si="38"/>
        <v>88307000</v>
      </c>
      <c r="E170" s="5">
        <f t="shared" si="38"/>
        <v>7923000</v>
      </c>
      <c r="F170" s="5">
        <f t="shared" si="38"/>
        <v>96230000</v>
      </c>
    </row>
    <row r="171" spans="1:6" ht="26.2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2.5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6.2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.75">
      <c r="A175" s="7" t="s">
        <v>82</v>
      </c>
      <c r="B175" s="4" t="s">
        <v>83</v>
      </c>
      <c r="C175" s="5">
        <f>C176+C177</f>
        <v>0</v>
      </c>
      <c r="D175" s="5">
        <f>D176+D177</f>
        <v>2253000</v>
      </c>
      <c r="E175" s="5">
        <f>E176+E177</f>
        <v>-50000</v>
      </c>
      <c r="F175" s="5">
        <f>F176+F177</f>
        <v>2203000</v>
      </c>
    </row>
    <row r="176" spans="1:6" ht="14.2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4.25">
      <c r="A177" s="7" t="s">
        <v>86</v>
      </c>
      <c r="B177" s="4" t="s">
        <v>87</v>
      </c>
      <c r="C177" s="5">
        <f t="shared" si="40"/>
        <v>0</v>
      </c>
      <c r="D177" s="5">
        <f t="shared" si="40"/>
        <v>2253000</v>
      </c>
      <c r="E177" s="5">
        <f t="shared" si="40"/>
        <v>-50000</v>
      </c>
      <c r="F177" s="5">
        <f t="shared" si="40"/>
        <v>2203000</v>
      </c>
    </row>
    <row r="178" spans="1:6" ht="26.2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56823000</v>
      </c>
      <c r="E178" s="5">
        <f>E179+E183+E190+E186</f>
        <v>537000</v>
      </c>
      <c r="F178" s="5">
        <f>F179+F183+F190+F186</f>
        <v>57360000</v>
      </c>
    </row>
    <row r="179" spans="1:6" ht="26.2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6.2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9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9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6.2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0</v>
      </c>
      <c r="F188" s="5">
        <f t="shared" si="43"/>
        <v>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0</v>
      </c>
      <c r="F189" s="5">
        <f t="shared" si="43"/>
        <v>46066000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10653000</v>
      </c>
      <c r="E190" s="5">
        <f>E191</f>
        <v>537000</v>
      </c>
      <c r="F190" s="5">
        <f>F191</f>
        <v>11190000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10653000</v>
      </c>
      <c r="E191" s="5">
        <f>E192+E197</f>
        <v>537000</v>
      </c>
      <c r="F191" s="5">
        <f>F192+F197</f>
        <v>11190000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9473000</v>
      </c>
      <c r="E192" s="5">
        <f>E193+E194+E196+E195</f>
        <v>737000</v>
      </c>
      <c r="F192" s="5">
        <f>F193+F194+F196+F195</f>
        <v>10210000</v>
      </c>
    </row>
    <row r="193" spans="1:6" ht="14.25">
      <c r="A193" s="7" t="s">
        <v>104</v>
      </c>
      <c r="B193" s="4" t="s">
        <v>105</v>
      </c>
      <c r="C193" s="5">
        <f aca="true" t="shared" si="44" ref="C193:F194">C607</f>
        <v>0</v>
      </c>
      <c r="D193" s="5">
        <f t="shared" si="44"/>
        <v>2427000</v>
      </c>
      <c r="E193" s="5">
        <f t="shared" si="44"/>
        <v>0</v>
      </c>
      <c r="F193" s="5">
        <f t="shared" si="44"/>
        <v>2427000</v>
      </c>
    </row>
    <row r="194" spans="1:6" ht="14.25">
      <c r="A194" s="7" t="s">
        <v>106</v>
      </c>
      <c r="B194" s="4" t="s">
        <v>107</v>
      </c>
      <c r="C194" s="5">
        <f t="shared" si="44"/>
        <v>0</v>
      </c>
      <c r="D194" s="5">
        <f t="shared" si="44"/>
        <v>4970000</v>
      </c>
      <c r="E194" s="5">
        <f t="shared" si="44"/>
        <v>718000</v>
      </c>
      <c r="F194" s="5">
        <f t="shared" si="44"/>
        <v>5688000</v>
      </c>
    </row>
    <row r="195" spans="1:6" ht="14.2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aca="true" t="shared" si="46" ref="E195:F197">E609</f>
        <v>0</v>
      </c>
      <c r="F195" s="5">
        <f t="shared" si="46"/>
        <v>480000</v>
      </c>
    </row>
    <row r="196" spans="1:6" ht="14.2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1596000</v>
      </c>
      <c r="E196" s="5">
        <f t="shared" si="46"/>
        <v>19000</v>
      </c>
      <c r="F196" s="5">
        <f t="shared" si="46"/>
        <v>1615000</v>
      </c>
    </row>
    <row r="197" spans="1:6" ht="14.25">
      <c r="A197" s="7" t="s">
        <v>112</v>
      </c>
      <c r="B197" s="4" t="s">
        <v>113</v>
      </c>
      <c r="C197" s="5">
        <f t="shared" si="45"/>
        <v>0</v>
      </c>
      <c r="D197" s="5">
        <f t="shared" si="45"/>
        <v>1180000</v>
      </c>
      <c r="E197" s="5">
        <f t="shared" si="46"/>
        <v>-200000</v>
      </c>
      <c r="F197" s="5">
        <f t="shared" si="46"/>
        <v>980000</v>
      </c>
    </row>
    <row r="198" spans="1:6" ht="26.25">
      <c r="A198" s="7" t="s">
        <v>319</v>
      </c>
      <c r="B198" s="4" t="s">
        <v>320</v>
      </c>
      <c r="C198" s="5">
        <f>C199+C214</f>
        <v>0</v>
      </c>
      <c r="D198" s="5">
        <f>D199+D214</f>
        <v>69345000</v>
      </c>
      <c r="E198" s="5">
        <f>E199+E214</f>
        <v>15000</v>
      </c>
      <c r="F198" s="5">
        <f>F199+F214</f>
        <v>69360000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56989000</v>
      </c>
      <c r="E199" s="5">
        <f>E200+E201+E202+E205+E210</f>
        <v>0</v>
      </c>
      <c r="F199" s="5">
        <f>F200+F201+F202+F205+F210</f>
        <v>56989000</v>
      </c>
    </row>
    <row r="200" spans="1:6" ht="26.25">
      <c r="A200" s="7" t="s">
        <v>78</v>
      </c>
      <c r="B200" s="4" t="s">
        <v>79</v>
      </c>
      <c r="C200" s="5">
        <f aca="true" t="shared" si="47" ref="C200:F201">C448</f>
        <v>0</v>
      </c>
      <c r="D200" s="5">
        <f t="shared" si="47"/>
        <v>31061000</v>
      </c>
      <c r="E200" s="5">
        <f t="shared" si="47"/>
        <v>0</v>
      </c>
      <c r="F200" s="5">
        <f t="shared" si="47"/>
        <v>31061000</v>
      </c>
    </row>
    <row r="201" spans="1:6" ht="26.25">
      <c r="A201" s="7" t="s">
        <v>80</v>
      </c>
      <c r="B201" s="4" t="s">
        <v>81</v>
      </c>
      <c r="C201" s="5">
        <f t="shared" si="47"/>
        <v>0</v>
      </c>
      <c r="D201" s="5">
        <f t="shared" si="47"/>
        <v>5894000</v>
      </c>
      <c r="E201" s="5">
        <f t="shared" si="47"/>
        <v>0</v>
      </c>
      <c r="F201" s="5">
        <f t="shared" si="47"/>
        <v>5894000</v>
      </c>
    </row>
    <row r="202" spans="1:6" ht="26.25">
      <c r="A202" s="7" t="s">
        <v>232</v>
      </c>
      <c r="B202" s="4" t="s">
        <v>233</v>
      </c>
      <c r="C202" s="5">
        <f aca="true" t="shared" si="48" ref="C202:F203">C203</f>
        <v>0</v>
      </c>
      <c r="D202" s="5">
        <f t="shared" si="48"/>
        <v>0</v>
      </c>
      <c r="E202" s="5">
        <f t="shared" si="48"/>
        <v>0</v>
      </c>
      <c r="F202" s="5">
        <f t="shared" si="48"/>
        <v>0</v>
      </c>
    </row>
    <row r="203" spans="1:6" ht="52.5">
      <c r="A203" s="7" t="s">
        <v>234</v>
      </c>
      <c r="B203" s="4" t="s">
        <v>235</v>
      </c>
      <c r="C203" s="5">
        <f t="shared" si="48"/>
        <v>0</v>
      </c>
      <c r="D203" s="5">
        <f t="shared" si="48"/>
        <v>0</v>
      </c>
      <c r="E203" s="5">
        <f t="shared" si="48"/>
        <v>0</v>
      </c>
      <c r="F203" s="5">
        <f t="shared" si="48"/>
        <v>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0</v>
      </c>
      <c r="F204" s="5">
        <f>F452</f>
        <v>0</v>
      </c>
    </row>
    <row r="205" spans="1:6" ht="39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0</v>
      </c>
      <c r="F205" s="5">
        <f>F206+F207+F208+F209</f>
        <v>20032000</v>
      </c>
    </row>
    <row r="206" spans="1:6" ht="12.75">
      <c r="A206" s="7" t="s">
        <v>256</v>
      </c>
      <c r="B206" s="4" t="s">
        <v>257</v>
      </c>
      <c r="C206" s="5">
        <f aca="true" t="shared" si="49" ref="C206:F209">C454</f>
        <v>0</v>
      </c>
      <c r="D206" s="5">
        <f t="shared" si="49"/>
        <v>1100000</v>
      </c>
      <c r="E206" s="5">
        <f t="shared" si="49"/>
        <v>0</v>
      </c>
      <c r="F206" s="5">
        <f t="shared" si="49"/>
        <v>1100000</v>
      </c>
    </row>
    <row r="207" spans="1:6" ht="12.75">
      <c r="A207" s="7" t="s">
        <v>258</v>
      </c>
      <c r="B207" s="4" t="s">
        <v>259</v>
      </c>
      <c r="C207" s="5">
        <f t="shared" si="49"/>
        <v>0</v>
      </c>
      <c r="D207" s="5">
        <f t="shared" si="49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9"/>
        <v>0</v>
      </c>
      <c r="D208" s="5">
        <f t="shared" si="49"/>
        <v>17974000</v>
      </c>
      <c r="E208" s="5">
        <f t="shared" si="49"/>
        <v>0</v>
      </c>
      <c r="F208" s="5">
        <f t="shared" si="49"/>
        <v>17974000</v>
      </c>
    </row>
    <row r="209" spans="1:6" ht="12.75">
      <c r="A209" s="7" t="s">
        <v>86</v>
      </c>
      <c r="B209" s="4" t="s">
        <v>87</v>
      </c>
      <c r="C209" s="5">
        <f t="shared" si="49"/>
        <v>0</v>
      </c>
      <c r="D209" s="5">
        <f t="shared" si="49"/>
        <v>358000</v>
      </c>
      <c r="E209" s="5">
        <f t="shared" si="49"/>
        <v>0</v>
      </c>
      <c r="F209" s="5">
        <f t="shared" si="49"/>
        <v>358000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6.2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6.2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26.2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12356000</v>
      </c>
      <c r="E214" s="5">
        <f>E215+E218+E221+E226</f>
        <v>15000</v>
      </c>
      <c r="F214" s="5">
        <f>F215+F218+F221+F226</f>
        <v>12371000</v>
      </c>
    </row>
    <row r="215" spans="1:6" ht="26.2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2.5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6.2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9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6.2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2588000</v>
      </c>
      <c r="E226" s="5">
        <f t="shared" si="55"/>
        <v>15000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2588000</v>
      </c>
      <c r="E227" s="5">
        <f t="shared" si="55"/>
        <v>15000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2588000</v>
      </c>
      <c r="E228" s="5">
        <f>E230+E229</f>
        <v>15000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2508000</v>
      </c>
      <c r="E230" s="5">
        <f t="shared" si="56"/>
        <v>15000</v>
      </c>
      <c r="F230" s="5">
        <f t="shared" si="56"/>
        <v>2523000</v>
      </c>
    </row>
    <row r="231" spans="1:6" ht="39">
      <c r="A231" s="7" t="s">
        <v>321</v>
      </c>
      <c r="B231" s="4" t="s">
        <v>322</v>
      </c>
      <c r="C231" s="5">
        <f>C232+C249</f>
        <v>0</v>
      </c>
      <c r="D231" s="5">
        <f>D232+D249</f>
        <v>93873000</v>
      </c>
      <c r="E231" s="5">
        <f>E232+E249</f>
        <v>23000</v>
      </c>
      <c r="F231" s="5">
        <f>F232+F249</f>
        <v>93896000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90189000</v>
      </c>
      <c r="E232" s="5">
        <f>E233+E234+E242+E246+E238+E235</f>
        <v>0</v>
      </c>
      <c r="F232" s="5">
        <f>F233+F234+F242+F246+F238+F235</f>
        <v>90189000</v>
      </c>
    </row>
    <row r="233" spans="1:6" ht="26.2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70699000</v>
      </c>
      <c r="E233" s="5">
        <f t="shared" si="57"/>
        <v>-5000</v>
      </c>
      <c r="F233" s="5">
        <f t="shared" si="57"/>
        <v>70694000</v>
      </c>
    </row>
    <row r="234" spans="1:6" ht="26.25">
      <c r="A234" s="7" t="s">
        <v>80</v>
      </c>
      <c r="B234" s="4" t="s">
        <v>81</v>
      </c>
      <c r="C234" s="5">
        <f t="shared" si="57"/>
        <v>0</v>
      </c>
      <c r="D234" s="5">
        <f t="shared" si="57"/>
        <v>12000000</v>
      </c>
      <c r="E234" s="5">
        <f t="shared" si="57"/>
        <v>13000</v>
      </c>
      <c r="F234" s="5">
        <f t="shared" si="57"/>
        <v>12013000</v>
      </c>
    </row>
    <row r="235" spans="1:6" ht="26.2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2.5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9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5673000</v>
      </c>
      <c r="E242" s="5">
        <f>E243</f>
        <v>5000</v>
      </c>
      <c r="F242" s="5">
        <f>F243</f>
        <v>5678000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5673000</v>
      </c>
      <c r="E243" s="5">
        <f>E244+E245</f>
        <v>5000</v>
      </c>
      <c r="F243" s="5">
        <f>F244+F245</f>
        <v>5678000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3570000</v>
      </c>
      <c r="E244" s="5">
        <f t="shared" si="60"/>
        <v>200000</v>
      </c>
      <c r="F244" s="5">
        <f t="shared" si="60"/>
        <v>3770000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2103000</v>
      </c>
      <c r="E245" s="5">
        <f t="shared" si="60"/>
        <v>-195000</v>
      </c>
      <c r="F245" s="5">
        <f t="shared" si="60"/>
        <v>1908000</v>
      </c>
    </row>
    <row r="246" spans="1:6" ht="39">
      <c r="A246" s="7" t="s">
        <v>82</v>
      </c>
      <c r="B246" s="4" t="s">
        <v>83</v>
      </c>
      <c r="C246" s="5">
        <f>C247+C248</f>
        <v>0</v>
      </c>
      <c r="D246" s="5">
        <f>D247+D248</f>
        <v>1601000</v>
      </c>
      <c r="E246" s="5">
        <f>E247+E248</f>
        <v>-13000</v>
      </c>
      <c r="F246" s="5">
        <f>F247+F248</f>
        <v>1588000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801000</v>
      </c>
      <c r="E248" s="5">
        <f t="shared" si="61"/>
        <v>-13000</v>
      </c>
      <c r="F248" s="5">
        <f t="shared" si="61"/>
        <v>788000</v>
      </c>
    </row>
    <row r="249" spans="1:6" ht="26.25">
      <c r="A249" s="7" t="s">
        <v>274</v>
      </c>
      <c r="B249" s="4" t="s">
        <v>89</v>
      </c>
      <c r="C249" s="5">
        <f>C250+C259</f>
        <v>0</v>
      </c>
      <c r="D249" s="5">
        <f>D250+D259</f>
        <v>3684000</v>
      </c>
      <c r="E249" s="5">
        <f>E250+E259</f>
        <v>23000</v>
      </c>
      <c r="F249" s="5">
        <f>F250+F259</f>
        <v>3707000</v>
      </c>
    </row>
    <row r="250" spans="1:6" ht="39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6.2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6.2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6.2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915000</v>
      </c>
      <c r="E259" s="5">
        <f t="shared" si="64"/>
        <v>23000</v>
      </c>
      <c r="F259" s="5">
        <f t="shared" si="64"/>
        <v>938000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915000</v>
      </c>
      <c r="E260" s="5">
        <f t="shared" si="64"/>
        <v>23000</v>
      </c>
      <c r="F260" s="5">
        <f t="shared" si="64"/>
        <v>938000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915000</v>
      </c>
      <c r="E261" s="5">
        <f>E262+E263+E264+E265</f>
        <v>23000</v>
      </c>
      <c r="F261" s="5">
        <f>F262+F263+F264+F265</f>
        <v>938000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0</v>
      </c>
      <c r="F262" s="5">
        <f t="shared" si="66"/>
        <v>236000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604500</v>
      </c>
      <c r="E263" s="5">
        <f t="shared" si="66"/>
        <v>23000</v>
      </c>
      <c r="F263" s="5">
        <f t="shared" si="66"/>
        <v>627500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6.25">
      <c r="A266" s="7" t="s">
        <v>323</v>
      </c>
      <c r="B266" s="4" t="s">
        <v>324</v>
      </c>
      <c r="C266" s="5">
        <f>C267+C272</f>
        <v>0</v>
      </c>
      <c r="D266" s="5">
        <f>D267+D272</f>
        <v>67239000</v>
      </c>
      <c r="E266" s="5">
        <f>E267+E272</f>
        <v>220000</v>
      </c>
      <c r="F266" s="5">
        <f>F267+F272</f>
        <v>67459000</v>
      </c>
    </row>
    <row r="267" spans="1:6" ht="26.2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26.2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9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6.25">
      <c r="A272" s="7" t="s">
        <v>327</v>
      </c>
      <c r="B272" s="4" t="s">
        <v>328</v>
      </c>
      <c r="C272" s="5">
        <f>C273+C279</f>
        <v>0</v>
      </c>
      <c r="D272" s="5">
        <f>D273+D279</f>
        <v>66460000</v>
      </c>
      <c r="E272" s="5">
        <f>E273+E279</f>
        <v>220000</v>
      </c>
      <c r="F272" s="5">
        <f>F273+F279</f>
        <v>66680000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66460000</v>
      </c>
      <c r="E273" s="5">
        <f>E274+E275</f>
        <v>220000</v>
      </c>
      <c r="F273" s="5">
        <f>F274+F275</f>
        <v>66680000</v>
      </c>
    </row>
    <row r="274" spans="1:6" ht="26.25">
      <c r="A274" s="7" t="s">
        <v>80</v>
      </c>
      <c r="B274" s="4" t="s">
        <v>81</v>
      </c>
      <c r="C274" s="5">
        <f>C483</f>
        <v>0</v>
      </c>
      <c r="D274" s="5">
        <f>D483</f>
        <v>66460000</v>
      </c>
      <c r="E274" s="5">
        <f>E483</f>
        <v>220000</v>
      </c>
      <c r="F274" s="5">
        <f>F483</f>
        <v>66680000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6.2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6.2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26.2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2.5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6.2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6.25">
      <c r="A288" s="7" t="s">
        <v>329</v>
      </c>
      <c r="B288" s="4" t="s">
        <v>330</v>
      </c>
      <c r="C288" s="5">
        <f>C289+C292+C323</f>
        <v>0</v>
      </c>
      <c r="D288" s="5">
        <f>D289+D292+D323</f>
        <v>198814000</v>
      </c>
      <c r="E288" s="5">
        <f>E289+E292+E323</f>
        <v>2701000</v>
      </c>
      <c r="F288" s="5">
        <f>F289+F292+F323</f>
        <v>201515000</v>
      </c>
    </row>
    <row r="289" spans="1:6" ht="26.2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6.2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189041000</v>
      </c>
      <c r="E292" s="5">
        <f>E293+E305</f>
        <v>2686000</v>
      </c>
      <c r="F292" s="5">
        <f>F293+F305</f>
        <v>191727000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42094000</v>
      </c>
      <c r="E293" s="5">
        <f>E294+E295+E299</f>
        <v>2771000</v>
      </c>
      <c r="F293" s="5">
        <f>F294+F295+F299</f>
        <v>44865000</v>
      </c>
    </row>
    <row r="294" spans="1:6" ht="26.25">
      <c r="A294" s="7" t="s">
        <v>80</v>
      </c>
      <c r="B294" s="4" t="s">
        <v>81</v>
      </c>
      <c r="C294" s="5">
        <f>C494</f>
        <v>0</v>
      </c>
      <c r="D294" s="5">
        <f>D494</f>
        <v>29114000</v>
      </c>
      <c r="E294" s="5">
        <f>E494</f>
        <v>175000</v>
      </c>
      <c r="F294" s="5">
        <f>F494</f>
        <v>29289000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8500000</v>
      </c>
      <c r="E295" s="5">
        <f>E296</f>
        <v>2596000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8500000</v>
      </c>
      <c r="E296" s="5">
        <f>E297+E298</f>
        <v>2596000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6500000</v>
      </c>
      <c r="E297" s="5">
        <f t="shared" si="73"/>
        <v>2596000</v>
      </c>
      <c r="F297" s="5">
        <f t="shared" si="73"/>
        <v>9096000</v>
      </c>
    </row>
    <row r="298" spans="1:6" ht="26.2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6.2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6.2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6.2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6.2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26.2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146947000</v>
      </c>
      <c r="E305" s="5">
        <f>E306+E309+E313+E318</f>
        <v>-85000</v>
      </c>
      <c r="F305" s="5">
        <f>F306+F309+F313+F318</f>
        <v>146862000</v>
      </c>
    </row>
    <row r="306" spans="1:6" ht="26.2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9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9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6.2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52049000</v>
      </c>
      <c r="E318" s="5">
        <f t="shared" si="78"/>
        <v>-85000</v>
      </c>
      <c r="F318" s="5">
        <f t="shared" si="78"/>
        <v>51964000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52049000</v>
      </c>
      <c r="E319" s="5">
        <f t="shared" si="78"/>
        <v>-85000</v>
      </c>
      <c r="F319" s="5">
        <f t="shared" si="78"/>
        <v>51964000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52049000</v>
      </c>
      <c r="E320" s="5">
        <f>E321+E322</f>
        <v>-85000</v>
      </c>
      <c r="F320" s="5">
        <f>F321+F322</f>
        <v>51964000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51049000</v>
      </c>
      <c r="E322" s="5">
        <f t="shared" si="79"/>
        <v>-85000</v>
      </c>
      <c r="F322" s="5">
        <f t="shared" si="79"/>
        <v>50964000</v>
      </c>
    </row>
    <row r="323" spans="1:6" ht="26.25">
      <c r="A323" s="7" t="s">
        <v>335</v>
      </c>
      <c r="B323" s="4" t="s">
        <v>336</v>
      </c>
      <c r="C323" s="5">
        <f>C324+C332</f>
        <v>0</v>
      </c>
      <c r="D323" s="5">
        <f>D324+D332</f>
        <v>9568000</v>
      </c>
      <c r="E323" s="5">
        <f>E324+E332</f>
        <v>15000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9568000</v>
      </c>
      <c r="E324" s="5">
        <f>E325+E326+E330</f>
        <v>15000</v>
      </c>
      <c r="F324" s="5">
        <f>F325+F326+F330</f>
        <v>9583000</v>
      </c>
    </row>
    <row r="325" spans="1:6" ht="26.25">
      <c r="A325" s="7" t="s">
        <v>80</v>
      </c>
      <c r="B325" s="4" t="s">
        <v>81</v>
      </c>
      <c r="C325" s="5">
        <f>C507</f>
        <v>0</v>
      </c>
      <c r="D325" s="5">
        <f>D507</f>
        <v>6918000</v>
      </c>
      <c r="E325" s="5">
        <f>E507</f>
        <v>90000</v>
      </c>
      <c r="F325" s="5">
        <f>F507</f>
        <v>7008000</v>
      </c>
    </row>
    <row r="326" spans="1:6" ht="26.25">
      <c r="A326" s="7" t="s">
        <v>232</v>
      </c>
      <c r="B326" s="4" t="s">
        <v>233</v>
      </c>
      <c r="C326" s="5">
        <f>C327</f>
        <v>0</v>
      </c>
      <c r="D326" s="5">
        <f>D327</f>
        <v>250000</v>
      </c>
      <c r="E326" s="5">
        <f>E327</f>
        <v>95000</v>
      </c>
      <c r="F326" s="5">
        <f>F327</f>
        <v>345000</v>
      </c>
    </row>
    <row r="327" spans="1:6" ht="52.5">
      <c r="A327" s="7" t="s">
        <v>234</v>
      </c>
      <c r="B327" s="4" t="s">
        <v>235</v>
      </c>
      <c r="C327" s="5">
        <f>C328+C329</f>
        <v>0</v>
      </c>
      <c r="D327" s="5">
        <f>D328+D329</f>
        <v>250000</v>
      </c>
      <c r="E327" s="5">
        <f>E328+E329</f>
        <v>95000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0</v>
      </c>
      <c r="E328" s="5">
        <f t="shared" si="80"/>
        <v>95000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9">
      <c r="A330" s="7" t="s">
        <v>82</v>
      </c>
      <c r="B330" s="4" t="s">
        <v>83</v>
      </c>
      <c r="C330" s="5">
        <f>C331</f>
        <v>0</v>
      </c>
      <c r="D330" s="5">
        <f>D331</f>
        <v>2400000</v>
      </c>
      <c r="E330" s="5">
        <f>E331</f>
        <v>-170000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2400000</v>
      </c>
      <c r="E331" s="5">
        <f>E513</f>
        <v>-170000</v>
      </c>
      <c r="F331" s="5">
        <f>F513</f>
        <v>2230000</v>
      </c>
    </row>
    <row r="332" spans="1:6" ht="26.2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6.25">
      <c r="A338" s="7" t="s">
        <v>337</v>
      </c>
      <c r="B338" s="4" t="s">
        <v>141</v>
      </c>
      <c r="C338" s="5">
        <f>C340+C382</f>
        <v>0</v>
      </c>
      <c r="D338" s="5">
        <f>D340+D382</f>
        <v>701520000</v>
      </c>
      <c r="E338" s="5">
        <f>E340+E382</f>
        <v>7856000</v>
      </c>
      <c r="F338" s="5">
        <f>F340+F382</f>
        <v>709376000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394571000</v>
      </c>
      <c r="E339" s="5">
        <f>E340-E348</f>
        <v>7856000</v>
      </c>
      <c r="F339" s="5">
        <f>F340-F348</f>
        <v>402427000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562743000</v>
      </c>
      <c r="E340" s="5">
        <f>E341+E355</f>
        <v>7856000</v>
      </c>
      <c r="F340" s="5">
        <f>F341+F355</f>
        <v>570599000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0</v>
      </c>
      <c r="F341" s="5">
        <f>F342+F347</f>
        <v>270429000</v>
      </c>
    </row>
    <row r="342" spans="1:6" ht="26.2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0</v>
      </c>
      <c r="F342" s="5">
        <f t="shared" si="83"/>
        <v>101157000</v>
      </c>
    </row>
    <row r="343" spans="1:6" ht="26.2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0</v>
      </c>
      <c r="F343" s="5">
        <f t="shared" si="83"/>
        <v>101157000</v>
      </c>
    </row>
    <row r="344" spans="1:6" ht="26.2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0</v>
      </c>
      <c r="F344" s="5">
        <f>F345+F346</f>
        <v>101157000</v>
      </c>
    </row>
    <row r="345" spans="1:6" ht="12.75">
      <c r="A345" s="7" t="s">
        <v>153</v>
      </c>
      <c r="B345" s="4" t="s">
        <v>154</v>
      </c>
      <c r="C345" s="5">
        <f>'sursa 02'!C297</f>
        <v>0</v>
      </c>
      <c r="D345" s="5">
        <f>'sursa 02'!D297</f>
        <v>88734000</v>
      </c>
      <c r="E345" s="5">
        <f>'sursa 02'!E297</f>
        <v>0</v>
      </c>
      <c r="F345" s="5">
        <f>'sursa 02'!F297</f>
        <v>88734000</v>
      </c>
    </row>
    <row r="346" spans="1:6" ht="26.25">
      <c r="A346" s="7" t="s">
        <v>155</v>
      </c>
      <c r="B346" s="4" t="s">
        <v>156</v>
      </c>
      <c r="C346" s="5">
        <f>'sursa 02'!C298</f>
        <v>0</v>
      </c>
      <c r="D346" s="5">
        <f>'sursa 02'!D298</f>
        <v>12423000</v>
      </c>
      <c r="E346" s="5">
        <f>'sursa 02'!E298</f>
        <v>0</v>
      </c>
      <c r="F346" s="5">
        <f>'sursa 02'!F298</f>
        <v>12423000</v>
      </c>
    </row>
    <row r="347" spans="1:6" ht="26.2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0</v>
      </c>
      <c r="F347" s="5">
        <f>F348+F352</f>
        <v>169272000</v>
      </c>
    </row>
    <row r="348" spans="1:6" ht="26.2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0</v>
      </c>
      <c r="F348" s="5">
        <f>F349+F350+F351</f>
        <v>168172000</v>
      </c>
    </row>
    <row r="349" spans="1:6" ht="26.25">
      <c r="A349" s="7" t="s">
        <v>161</v>
      </c>
      <c r="B349" s="4" t="s">
        <v>162</v>
      </c>
      <c r="C349" s="5">
        <f>'sursa 02'!C301</f>
        <v>0</v>
      </c>
      <c r="D349" s="5">
        <f>'sursa 02'!D301</f>
        <v>102487000</v>
      </c>
      <c r="E349" s="5">
        <f>'sursa 02'!E301</f>
        <v>0</v>
      </c>
      <c r="F349" s="5">
        <f>'sursa 02'!F301</f>
        <v>102487000</v>
      </c>
    </row>
    <row r="350" spans="1:6" ht="12.75">
      <c r="A350" s="7" t="s">
        <v>163</v>
      </c>
      <c r="B350" s="4" t="s">
        <v>164</v>
      </c>
      <c r="C350" s="5">
        <f>'sursa 02'!C302</f>
        <v>0</v>
      </c>
      <c r="D350" s="5">
        <f>'sursa 02'!D302</f>
        <v>9265000</v>
      </c>
      <c r="E350" s="5">
        <f>'sursa 02'!E302</f>
        <v>0</v>
      </c>
      <c r="F350" s="5">
        <f>'sursa 02'!F302</f>
        <v>9265000</v>
      </c>
    </row>
    <row r="351" spans="1:6" ht="26.25">
      <c r="A351" s="7" t="s">
        <v>165</v>
      </c>
      <c r="B351" s="4" t="s">
        <v>166</v>
      </c>
      <c r="C351" s="5">
        <f>'sursa 02'!C303</f>
        <v>0</v>
      </c>
      <c r="D351" s="5">
        <f>'sursa 02'!D303</f>
        <v>56420000</v>
      </c>
      <c r="E351" s="5">
        <f>'sursa 02'!E303</f>
        <v>0</v>
      </c>
      <c r="F351" s="5">
        <f>'sursa 02'!F303</f>
        <v>56420000</v>
      </c>
    </row>
    <row r="352" spans="1:6" ht="39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6.25">
      <c r="A353" s="7" t="s">
        <v>169</v>
      </c>
      <c r="B353" s="4" t="s">
        <v>170</v>
      </c>
      <c r="C353" s="5">
        <f>'sursa 02'!C305</f>
        <v>0</v>
      </c>
      <c r="D353" s="5">
        <f>'sursa 02'!D305</f>
        <v>100000</v>
      </c>
      <c r="E353" s="5">
        <f>'sursa 02'!E305</f>
        <v>0</v>
      </c>
      <c r="F353" s="5">
        <f>'sursa 02'!F305</f>
        <v>100000</v>
      </c>
    </row>
    <row r="354" spans="1:6" ht="26.25">
      <c r="A354" s="7" t="s">
        <v>171</v>
      </c>
      <c r="B354" s="4" t="s">
        <v>172</v>
      </c>
      <c r="C354" s="5">
        <f>'sursa 02'!C306</f>
        <v>0</v>
      </c>
      <c r="D354" s="5">
        <f>'sursa 02'!D306</f>
        <v>1000000</v>
      </c>
      <c r="E354" s="5">
        <f>'sursa 02'!E306</f>
        <v>0</v>
      </c>
      <c r="F354" s="5">
        <f>'sursa 02'!F306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292314000</v>
      </c>
      <c r="E355" s="5">
        <f>E356+E361</f>
        <v>7856000</v>
      </c>
      <c r="F355" s="5">
        <f>F356+F361</f>
        <v>300170000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1100000</v>
      </c>
      <c r="E356" s="5">
        <f t="shared" si="84"/>
        <v>0</v>
      </c>
      <c r="F356" s="5">
        <f t="shared" si="84"/>
        <v>1100000</v>
      </c>
    </row>
    <row r="357" spans="1:6" ht="26.25">
      <c r="A357" s="7" t="s">
        <v>175</v>
      </c>
      <c r="B357" s="4" t="s">
        <v>176</v>
      </c>
      <c r="C357" s="5">
        <f>C358+C360</f>
        <v>0</v>
      </c>
      <c r="D357" s="5">
        <f>D358+D360</f>
        <v>1100000</v>
      </c>
      <c r="E357" s="5">
        <f>E358+E360</f>
        <v>0</v>
      </c>
      <c r="F357" s="5">
        <f>F358+F360</f>
        <v>1100000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6.25">
      <c r="A359" s="7" t="s">
        <v>15</v>
      </c>
      <c r="B359" s="4" t="s">
        <v>179</v>
      </c>
      <c r="C359" s="5">
        <f>'sursa 02'!C311+'sursa 10'!C106</f>
        <v>0</v>
      </c>
      <c r="D359" s="5">
        <f>'sursa 02'!D311+'sursa 10'!D106</f>
        <v>800000</v>
      </c>
      <c r="E359" s="5">
        <f>'sursa 02'!E311+'sursa 10'!E106</f>
        <v>0</v>
      </c>
      <c r="F359" s="5">
        <f>'sursa 02'!F311+'sursa 10'!F106</f>
        <v>800000</v>
      </c>
    </row>
    <row r="360" spans="1:6" ht="14.25">
      <c r="A360" s="7" t="s">
        <v>421</v>
      </c>
      <c r="B360" s="4" t="s">
        <v>422</v>
      </c>
      <c r="C360" s="5">
        <f>'sursa 10'!C107</f>
        <v>0</v>
      </c>
      <c r="D360" s="5">
        <f>'sursa 10'!D107</f>
        <v>300000</v>
      </c>
      <c r="E360" s="5">
        <f>'sursa 10'!E107</f>
        <v>0</v>
      </c>
      <c r="F360" s="5">
        <f>'sursa 10'!F107</f>
        <v>300000</v>
      </c>
    </row>
    <row r="361" spans="1:6" ht="26.2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291214000</v>
      </c>
      <c r="E361" s="5">
        <f>E362+E371+E375+E378</f>
        <v>7856000</v>
      </c>
      <c r="F361" s="5">
        <f>F362+F371+F375+F378</f>
        <v>299070000</v>
      </c>
    </row>
    <row r="362" spans="1:6" ht="39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244199000</v>
      </c>
      <c r="E362" s="5">
        <f>E363+E365+E366+E367+E369+E370+E364+E368</f>
        <v>9056000</v>
      </c>
      <c r="F362" s="5">
        <f>F363+F365+F366+F367+F369+F370+F364+F368</f>
        <v>253255000</v>
      </c>
    </row>
    <row r="363" spans="1:6" ht="14.25">
      <c r="A363" s="7" t="s">
        <v>21</v>
      </c>
      <c r="B363" s="4" t="s">
        <v>22</v>
      </c>
      <c r="C363" s="5">
        <f>'sursa 10'!C110</f>
        <v>0</v>
      </c>
      <c r="D363" s="5">
        <f>'sursa 10'!D110</f>
        <v>2046000</v>
      </c>
      <c r="E363" s="5">
        <f>'sursa 10'!E110</f>
        <v>7000</v>
      </c>
      <c r="F363" s="5">
        <f>'sursa 10'!F110</f>
        <v>2053000</v>
      </c>
    </row>
    <row r="364" spans="1:6" ht="27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02'!C314</f>
        <v>0</v>
      </c>
      <c r="D365" s="5">
        <f>'sursa 02'!D314</f>
        <v>2800000</v>
      </c>
      <c r="E365" s="5">
        <f>'sursa 02'!E314</f>
        <v>0</v>
      </c>
      <c r="F365" s="5">
        <f>'sursa 02'!F314</f>
        <v>2800000</v>
      </c>
    </row>
    <row r="366" spans="1:6" ht="14.2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7">
      <c r="A367" s="7" t="s">
        <v>25</v>
      </c>
      <c r="B367" s="4" t="s">
        <v>26</v>
      </c>
      <c r="C367" s="5">
        <f>'sursa 10'!C113</f>
        <v>0</v>
      </c>
      <c r="D367" s="5">
        <f>'sursa 10'!D113</f>
        <v>181813000</v>
      </c>
      <c r="E367" s="5">
        <f>'sursa 10'!E113</f>
        <v>6000000</v>
      </c>
      <c r="F367" s="5">
        <f>'sursa 10'!F113</f>
        <v>187813000</v>
      </c>
    </row>
    <row r="368" spans="1:6" ht="26.25">
      <c r="A368" s="7" t="s">
        <v>389</v>
      </c>
      <c r="B368" s="4" t="s">
        <v>390</v>
      </c>
      <c r="C368" s="5">
        <f>'sursa 02'!C315</f>
        <v>0</v>
      </c>
      <c r="D368" s="5">
        <f>'sursa 02'!D315</f>
        <v>0</v>
      </c>
      <c r="E368" s="5">
        <f>'sursa 02'!E315</f>
        <v>1164000</v>
      </c>
      <c r="F368" s="5">
        <f>'sursa 02'!F315</f>
        <v>1164000</v>
      </c>
    </row>
    <row r="369" spans="1:6" ht="27">
      <c r="A369" s="7" t="s">
        <v>27</v>
      </c>
      <c r="B369" s="4" t="s">
        <v>28</v>
      </c>
      <c r="C369" s="5">
        <f>'sursa 10'!C114</f>
        <v>0</v>
      </c>
      <c r="D369" s="5">
        <f>'sursa 10'!D114</f>
        <v>55835000</v>
      </c>
      <c r="E369" s="5">
        <f>'sursa 10'!E114</f>
        <v>1885000</v>
      </c>
      <c r="F369" s="5">
        <f>'sursa 10'!F114</f>
        <v>57720000</v>
      </c>
    </row>
    <row r="370" spans="1:6" ht="14.25">
      <c r="A370" s="7" t="s">
        <v>29</v>
      </c>
      <c r="B370" s="4" t="s">
        <v>30</v>
      </c>
      <c r="C370" s="5">
        <f>'sursa 10'!C115</f>
        <v>0</v>
      </c>
      <c r="D370" s="5">
        <f>'sursa 10'!D115</f>
        <v>1642000</v>
      </c>
      <c r="E370" s="5">
        <f>'sursa 10'!E115</f>
        <v>0</v>
      </c>
      <c r="F370" s="5">
        <f>'sursa 10'!F115</f>
        <v>1642000</v>
      </c>
    </row>
    <row r="371" spans="1:6" ht="26.2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6.2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6.25">
      <c r="A373" s="7" t="s">
        <v>189</v>
      </c>
      <c r="B373" s="4" t="s">
        <v>190</v>
      </c>
      <c r="C373" s="5">
        <f>'sursa 02'!C318</f>
        <v>0</v>
      </c>
      <c r="D373" s="5">
        <f>'sursa 02'!D318</f>
        <v>100000</v>
      </c>
      <c r="E373" s="5">
        <f>'sursa 02'!E318</f>
        <v>0</v>
      </c>
      <c r="F373" s="5">
        <f>'sursa 02'!F318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9">
      <c r="A375" s="7" t="s">
        <v>341</v>
      </c>
      <c r="B375" s="4" t="s">
        <v>192</v>
      </c>
      <c r="C375" s="5">
        <f>C377+C376</f>
        <v>0</v>
      </c>
      <c r="D375" s="5">
        <f>D377+D376</f>
        <v>60433000</v>
      </c>
      <c r="E375" s="5">
        <f>E377+E376</f>
        <v>-1144000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02'!C320</f>
        <v>0</v>
      </c>
      <c r="D376" s="5">
        <f>'sursa 02'!D320</f>
        <v>60373000</v>
      </c>
      <c r="E376" s="5">
        <f>'sursa 02'!E320</f>
        <v>-1164000</v>
      </c>
      <c r="F376" s="5">
        <f>'sursa 02'!F320</f>
        <v>59209000</v>
      </c>
    </row>
    <row r="377" spans="1:6" ht="12.75">
      <c r="A377" s="7" t="s">
        <v>193</v>
      </c>
      <c r="B377" s="4" t="s">
        <v>194</v>
      </c>
      <c r="C377" s="5">
        <f>'sursa 02'!C321+'sursa 10'!C119</f>
        <v>0</v>
      </c>
      <c r="D377" s="5">
        <f>'sursa 02'!D321+'sursa 10'!D119</f>
        <v>60000</v>
      </c>
      <c r="E377" s="5">
        <f>'sursa 02'!E321+'sursa 10'!E119</f>
        <v>20000</v>
      </c>
      <c r="F377" s="5">
        <f>'sursa 02'!F321+'sursa 10'!F119</f>
        <v>80000</v>
      </c>
    </row>
    <row r="378" spans="1:6" ht="27">
      <c r="A378" s="7" t="s">
        <v>126</v>
      </c>
      <c r="B378" s="4" t="s">
        <v>32</v>
      </c>
      <c r="C378" s="5">
        <f>C379+C380+C381</f>
        <v>0</v>
      </c>
      <c r="D378" s="5">
        <f>D379+D380+D381</f>
        <v>-13518000</v>
      </c>
      <c r="E378" s="5">
        <f>E379+E380+E381</f>
        <v>-56000</v>
      </c>
      <c r="F378" s="5">
        <f>F379+F380+F381</f>
        <v>-13574000</v>
      </c>
    </row>
    <row r="379" spans="1:6" ht="14.2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7">
      <c r="A380" s="7" t="s">
        <v>127</v>
      </c>
      <c r="B380" s="4" t="s">
        <v>36</v>
      </c>
      <c r="C380" s="5">
        <f>'sursa 10'!C122+'sursa 02'!C323</f>
        <v>0</v>
      </c>
      <c r="D380" s="5">
        <f>'sursa 10'!D122+'sursa 02'!D323</f>
        <v>-13558000</v>
      </c>
      <c r="E380" s="5">
        <f>'sursa 10'!E122+'sursa 02'!E323</f>
        <v>-56000</v>
      </c>
      <c r="F380" s="5">
        <f>'sursa 10'!F122+'sursa 02'!F323</f>
        <v>-13614000</v>
      </c>
    </row>
    <row r="381" spans="1:6" ht="14.2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0</v>
      </c>
      <c r="F382" s="5">
        <f>F383</f>
        <v>138777000</v>
      </c>
    </row>
    <row r="383" spans="1:6" ht="26.2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0</v>
      </c>
      <c r="F383" s="5">
        <f>F384+F390</f>
        <v>138777000</v>
      </c>
    </row>
    <row r="384" spans="1:6" ht="52.5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0</v>
      </c>
      <c r="F384" s="5">
        <f>F385+F387+F386+F389+F388</f>
        <v>1869000</v>
      </c>
    </row>
    <row r="385" spans="1:6" ht="12.75">
      <c r="A385" s="7" t="s">
        <v>198</v>
      </c>
      <c r="B385" s="4" t="s">
        <v>199</v>
      </c>
      <c r="C385" s="5">
        <f>'sursa 02'!C327</f>
        <v>0</v>
      </c>
      <c r="D385" s="5">
        <f>'sursa 02'!D327</f>
        <v>1834000</v>
      </c>
      <c r="E385" s="5">
        <f>'sursa 02'!E327</f>
        <v>0</v>
      </c>
      <c r="F385" s="5">
        <f>'sursa 02'!F327</f>
        <v>1834000</v>
      </c>
    </row>
    <row r="386" spans="1:6" ht="12.75">
      <c r="A386" s="7" t="s">
        <v>384</v>
      </c>
      <c r="B386" s="4" t="s">
        <v>385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26.25">
      <c r="A387" s="7" t="s">
        <v>343</v>
      </c>
      <c r="B387" s="4" t="s">
        <v>205</v>
      </c>
      <c r="C387" s="5">
        <f>'sursa 02'!C329</f>
        <v>0</v>
      </c>
      <c r="D387" s="5">
        <f>'sursa 02'!D329</f>
        <v>32000</v>
      </c>
      <c r="E387" s="5">
        <f>'sursa 02'!E329</f>
        <v>0</v>
      </c>
      <c r="F387" s="5">
        <f>'sursa 02'!F329</f>
        <v>32000</v>
      </c>
    </row>
    <row r="388" spans="1:6" ht="26.25">
      <c r="A388" s="7" t="s">
        <v>408</v>
      </c>
      <c r="B388" s="4" t="s">
        <v>409</v>
      </c>
      <c r="C388" s="5">
        <f>'sursa 02'!C330</f>
        <v>0</v>
      </c>
      <c r="D388" s="5">
        <f>'sursa 02'!D330</f>
        <v>0</v>
      </c>
      <c r="E388" s="5">
        <f>'sursa 02'!E330</f>
        <v>0</v>
      </c>
      <c r="F388" s="5">
        <f>'sursa 02'!F330</f>
        <v>0</v>
      </c>
    </row>
    <row r="389" spans="1:6" ht="14.25">
      <c r="A389" s="7" t="s">
        <v>400</v>
      </c>
      <c r="B389" s="20">
        <v>421082</v>
      </c>
      <c r="C389" s="5">
        <f>'sursa 10'!C127</f>
        <v>0</v>
      </c>
      <c r="D389" s="5">
        <f>'sursa 10'!D127</f>
        <v>3000</v>
      </c>
      <c r="E389" s="5">
        <f>'sursa 10'!E127</f>
        <v>0</v>
      </c>
      <c r="F389" s="5">
        <f>'sursa 10'!F127</f>
        <v>3000</v>
      </c>
    </row>
    <row r="390" spans="1:6" ht="27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0</v>
      </c>
      <c r="F390" s="5">
        <f>F391+F392+F393+F394</f>
        <v>136908000</v>
      </c>
    </row>
    <row r="391" spans="1:6" ht="14.25">
      <c r="A391" s="7" t="s">
        <v>56</v>
      </c>
      <c r="B391" s="4" t="s">
        <v>57</v>
      </c>
      <c r="C391" s="5"/>
      <c r="D391" s="5"/>
      <c r="E391" s="5"/>
      <c r="F391" s="5"/>
    </row>
    <row r="392" spans="1:6" ht="27">
      <c r="A392" s="7" t="s">
        <v>58</v>
      </c>
      <c r="B392" s="4" t="s">
        <v>59</v>
      </c>
      <c r="C392" s="5"/>
      <c r="D392" s="5"/>
      <c r="E392" s="5"/>
      <c r="F392" s="5"/>
    </row>
    <row r="393" spans="1:6" ht="27">
      <c r="A393" s="7" t="s">
        <v>70</v>
      </c>
      <c r="B393" s="4" t="s">
        <v>71</v>
      </c>
      <c r="C393" s="5">
        <f>'sursa 10'!C131</f>
        <v>0</v>
      </c>
      <c r="D393" s="5">
        <f>'sursa 10'!D131</f>
        <v>136875000</v>
      </c>
      <c r="E393" s="5">
        <f>'sursa 10'!E131</f>
        <v>0</v>
      </c>
      <c r="F393" s="5">
        <f>'sursa 10'!F131</f>
        <v>136875000</v>
      </c>
    </row>
    <row r="394" spans="1:6" ht="14.25">
      <c r="A394" s="7" t="s">
        <v>400</v>
      </c>
      <c r="B394" s="20">
        <v>431040</v>
      </c>
      <c r="C394" s="5">
        <f>'sursa 10'!C132</f>
        <v>0</v>
      </c>
      <c r="D394" s="5">
        <f>'sursa 10'!D132</f>
        <v>33000</v>
      </c>
      <c r="E394" s="5">
        <f>'sursa 10'!E132</f>
        <v>0</v>
      </c>
      <c r="F394" s="5">
        <f>'sursa 10'!F132</f>
        <v>33000</v>
      </c>
    </row>
    <row r="395" spans="1:6" ht="26.2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701520000</v>
      </c>
      <c r="E395" s="5">
        <f>E397+E403+E414+E422+E426+E435+E446+E462+E481+E489++E492+E505</f>
        <v>7856000</v>
      </c>
      <c r="F395" s="5">
        <f>F397+F403+F414+F422+F426+F435+F446+F462+F481+F489++F492+F505</f>
        <v>709376000</v>
      </c>
    </row>
    <row r="396" spans="1:6" ht="26.25">
      <c r="A396" s="7" t="s">
        <v>302</v>
      </c>
      <c r="B396" s="4" t="s">
        <v>303</v>
      </c>
      <c r="C396" s="5">
        <f>C397+C403+C414</f>
        <v>0</v>
      </c>
      <c r="D396" s="5">
        <f>D397+D403+D414</f>
        <v>42029000</v>
      </c>
      <c r="E396" s="5">
        <f>E397+E403+E414</f>
        <v>-23000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26.25">
      <c r="A399" s="7" t="s">
        <v>78</v>
      </c>
      <c r="B399" s="4" t="s">
        <v>79</v>
      </c>
      <c r="C399" s="5">
        <f>'sursa 02'!C335</f>
        <v>0</v>
      </c>
      <c r="D399" s="5">
        <f>'sursa 02'!D335</f>
        <v>21000000</v>
      </c>
      <c r="E399" s="5">
        <f>'sursa 02'!E335</f>
        <v>0</v>
      </c>
      <c r="F399" s="5">
        <f>'sursa 02'!F335</f>
        <v>21000000</v>
      </c>
    </row>
    <row r="400" spans="1:6" ht="26.25">
      <c r="A400" s="7" t="s">
        <v>80</v>
      </c>
      <c r="B400" s="4" t="s">
        <v>81</v>
      </c>
      <c r="C400" s="5">
        <f>'sursa 02'!C336</f>
        <v>0</v>
      </c>
      <c r="D400" s="5">
        <f>'sursa 02'!D336</f>
        <v>9280000</v>
      </c>
      <c r="E400" s="5">
        <f>'sursa 02'!E336</f>
        <v>0</v>
      </c>
      <c r="F400" s="5">
        <f>'sursa 02'!F336</f>
        <v>9280000</v>
      </c>
    </row>
    <row r="401" spans="1:6" ht="39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02'!C338</f>
        <v>0</v>
      </c>
      <c r="D402" s="5">
        <f>'sursa 02'!D338</f>
        <v>170000</v>
      </c>
      <c r="E402" s="5">
        <f>'sursa 02'!E338</f>
        <v>0</v>
      </c>
      <c r="F402" s="5">
        <f>'sursa 02'!F338</f>
        <v>170000</v>
      </c>
    </row>
    <row r="403" spans="1:7" ht="26.25">
      <c r="A403" s="7" t="s">
        <v>305</v>
      </c>
      <c r="B403" s="4" t="s">
        <v>306</v>
      </c>
      <c r="C403" s="5">
        <f>C404</f>
        <v>0</v>
      </c>
      <c r="D403" s="5">
        <f>D404</f>
        <v>10713000</v>
      </c>
      <c r="E403" s="5">
        <f>E404</f>
        <v>-23000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10713000</v>
      </c>
      <c r="E404" s="5">
        <f>E405+E406+E409+E412+E407</f>
        <v>-23000</v>
      </c>
      <c r="F404" s="5">
        <f>F405+F406+F409+F412+F407</f>
        <v>10690000</v>
      </c>
    </row>
    <row r="405" spans="1:6" ht="26.25">
      <c r="A405" s="7" t="s">
        <v>78</v>
      </c>
      <c r="B405" s="4" t="s">
        <v>79</v>
      </c>
      <c r="C405" s="5">
        <f>'sursa 02'!C341+'sursa 10'!C136</f>
        <v>0</v>
      </c>
      <c r="D405" s="5">
        <f>'sursa 02'!D341+'sursa 10'!D136</f>
        <v>9377000</v>
      </c>
      <c r="E405" s="5">
        <f>'sursa 02'!E341+'sursa 10'!E136</f>
        <v>0</v>
      </c>
      <c r="F405" s="5">
        <f>'sursa 02'!F341+'sursa 10'!F136</f>
        <v>9377000</v>
      </c>
    </row>
    <row r="406" spans="1:6" ht="26.25">
      <c r="A406" s="7" t="s">
        <v>80</v>
      </c>
      <c r="B406" s="4" t="s">
        <v>81</v>
      </c>
      <c r="C406" s="5">
        <f>'sursa 02'!C342+'sursa 10'!C137</f>
        <v>0</v>
      </c>
      <c r="D406" s="5">
        <f>'sursa 02'!D342+'sursa 10'!D137</f>
        <v>1190000</v>
      </c>
      <c r="E406" s="5">
        <f>'sursa 02'!E342+'sursa 10'!E137</f>
        <v>0</v>
      </c>
      <c r="F406" s="5">
        <f>'sursa 02'!F342+'sursa 10'!F137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23000</v>
      </c>
      <c r="E407" s="5">
        <f>E408</f>
        <v>-23000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02'!D344</f>
        <v>23000</v>
      </c>
      <c r="E408" s="5">
        <f>'sursa 02'!E344</f>
        <v>-23000</v>
      </c>
      <c r="F408" s="5">
        <f>'sursa 02'!F344</f>
        <v>0</v>
      </c>
    </row>
    <row r="409" spans="1:6" ht="26.2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2.5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.75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4.25">
      <c r="A413" s="7" t="s">
        <v>86</v>
      </c>
      <c r="B413" s="4" t="s">
        <v>87</v>
      </c>
      <c r="C413" s="5">
        <f>'sursa 10'!C139</f>
        <v>0</v>
      </c>
      <c r="D413" s="5">
        <f>'sursa 10'!D139</f>
        <v>123000</v>
      </c>
      <c r="E413" s="5">
        <f>'sursa 10'!E139</f>
        <v>0</v>
      </c>
      <c r="F413" s="5">
        <f>'sursa 10'!F139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6.2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02'!C352</f>
        <v>0</v>
      </c>
      <c r="D418" s="5">
        <f>'sursa 02'!D352</f>
        <v>706000</v>
      </c>
      <c r="E418" s="5">
        <f>'sursa 02'!E352</f>
        <v>0</v>
      </c>
      <c r="F418" s="5">
        <f>'sursa 02'!F352</f>
        <v>706000</v>
      </c>
    </row>
    <row r="419" spans="1:6" ht="26.2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6.25">
      <c r="A420" s="7" t="s">
        <v>230</v>
      </c>
      <c r="B420" s="4" t="s">
        <v>231</v>
      </c>
      <c r="C420" s="5">
        <f>'sursa 02'!C354</f>
        <v>0</v>
      </c>
      <c r="D420" s="5">
        <f>'sursa 02'!D354</f>
        <v>160000</v>
      </c>
      <c r="E420" s="5">
        <f>'sursa 02'!E354</f>
        <v>0</v>
      </c>
      <c r="F420" s="5">
        <f>'sursa 02'!F354</f>
        <v>160000</v>
      </c>
    </row>
    <row r="421" spans="1:6" ht="26.2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6.25">
      <c r="A424" s="7" t="s">
        <v>80</v>
      </c>
      <c r="B424" s="4" t="s">
        <v>81</v>
      </c>
      <c r="C424" s="5">
        <f>'sursa 02'!C358</f>
        <v>0</v>
      </c>
      <c r="D424" s="5">
        <f>'sursa 02'!D358</f>
        <v>426000</v>
      </c>
      <c r="E424" s="5">
        <f>'sursa 02'!E358</f>
        <v>0</v>
      </c>
      <c r="F424" s="5">
        <f>'sursa 02'!F358</f>
        <v>426000</v>
      </c>
    </row>
    <row r="425" spans="1:6" ht="26.2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540738000</v>
      </c>
      <c r="E425" s="5">
        <f>E426+E435+E446+E462</f>
        <v>4873000</v>
      </c>
      <c r="F425" s="5">
        <f>F426+F435+F446+F462</f>
        <v>545611000</v>
      </c>
    </row>
    <row r="426" spans="1:6" ht="26.25">
      <c r="A426" s="7" t="s">
        <v>315</v>
      </c>
      <c r="B426" s="4" t="s">
        <v>316</v>
      </c>
      <c r="C426" s="5">
        <f>C427</f>
        <v>0</v>
      </c>
      <c r="D426" s="5">
        <f>D427</f>
        <v>17572000</v>
      </c>
      <c r="E426" s="5">
        <f>E427</f>
        <v>-3000000</v>
      </c>
      <c r="F426" s="5">
        <f>F427</f>
        <v>14572000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17572000</v>
      </c>
      <c r="E427" s="5">
        <f>E428+E429+E433</f>
        <v>-3000000</v>
      </c>
      <c r="F427" s="5">
        <f>F428+F429+F433</f>
        <v>14572000</v>
      </c>
    </row>
    <row r="428" spans="1:6" ht="26.25">
      <c r="A428" s="7" t="s">
        <v>80</v>
      </c>
      <c r="B428" s="4" t="s">
        <v>81</v>
      </c>
      <c r="C428" s="5">
        <f>'sursa 02'!C362+'sursa 10'!C142</f>
        <v>0</v>
      </c>
      <c r="D428" s="5">
        <f>'sursa 02'!D362+'sursa 10'!D142</f>
        <v>1709000</v>
      </c>
      <c r="E428" s="5">
        <f>'sursa 02'!E362+'sursa 10'!E142</f>
        <v>0</v>
      </c>
      <c r="F428" s="5">
        <f>'sursa 02'!F362+'sursa 10'!F142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15637000</v>
      </c>
      <c r="E429" s="5">
        <f>E430</f>
        <v>-3000000</v>
      </c>
      <c r="F429" s="5">
        <f>F430</f>
        <v>12637000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15637000</v>
      </c>
      <c r="E430" s="5">
        <f>E431+E432</f>
        <v>-3000000</v>
      </c>
      <c r="F430" s="5">
        <f>F431+F432</f>
        <v>12637000</v>
      </c>
    </row>
    <row r="431" spans="1:6" ht="12.75">
      <c r="A431" s="7" t="s">
        <v>252</v>
      </c>
      <c r="B431" s="4" t="s">
        <v>253</v>
      </c>
      <c r="C431" s="5">
        <f>'sursa 02'!C365</f>
        <v>0</v>
      </c>
      <c r="D431" s="5">
        <f>'sursa 02'!D365</f>
        <v>3145000</v>
      </c>
      <c r="E431" s="5">
        <f>'sursa 02'!E365</f>
        <v>0</v>
      </c>
      <c r="F431" s="5">
        <f>'sursa 02'!F365</f>
        <v>3145000</v>
      </c>
    </row>
    <row r="432" spans="1:6" ht="12.75">
      <c r="A432" s="7" t="s">
        <v>254</v>
      </c>
      <c r="B432" s="4" t="s">
        <v>255</v>
      </c>
      <c r="C432" s="5">
        <f>'sursa 02'!C366</f>
        <v>0</v>
      </c>
      <c r="D432" s="5">
        <f>'sursa 02'!D366</f>
        <v>12492000</v>
      </c>
      <c r="E432" s="5">
        <f>'sursa 02'!E366</f>
        <v>-3000000</v>
      </c>
      <c r="F432" s="5">
        <f>'sursa 02'!F366</f>
        <v>9492000</v>
      </c>
    </row>
    <row r="433" spans="1:6" ht="39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02'!C368</f>
        <v>0</v>
      </c>
      <c r="D434" s="5">
        <f>'sursa 02'!D368</f>
        <v>226000</v>
      </c>
      <c r="E434" s="5">
        <f>'sursa 02'!E368</f>
        <v>0</v>
      </c>
      <c r="F434" s="5">
        <f>'sursa 02'!F368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375988000</v>
      </c>
      <c r="E435" s="5">
        <f>E436</f>
        <v>7873000</v>
      </c>
      <c r="F435" s="5">
        <f>F436</f>
        <v>383861000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375988000</v>
      </c>
      <c r="E436" s="5">
        <f>E439+E437+E438+E443</f>
        <v>7873000</v>
      </c>
      <c r="F436" s="5">
        <f>F439+F437+F438+F443</f>
        <v>383861000</v>
      </c>
    </row>
    <row r="437" spans="1:6" ht="27">
      <c r="A437" s="7" t="s">
        <v>78</v>
      </c>
      <c r="B437" s="4" t="s">
        <v>79</v>
      </c>
      <c r="C437" s="5">
        <f>'sursa 10'!C144</f>
        <v>0</v>
      </c>
      <c r="D437" s="5">
        <f>'sursa 10'!D144</f>
        <v>285428000</v>
      </c>
      <c r="E437" s="5">
        <f>'sursa 10'!E144</f>
        <v>0</v>
      </c>
      <c r="F437" s="5">
        <f>'sursa 10'!F144</f>
        <v>285428000</v>
      </c>
    </row>
    <row r="438" spans="1:6" ht="27">
      <c r="A438" s="7" t="s">
        <v>80</v>
      </c>
      <c r="B438" s="4" t="s">
        <v>81</v>
      </c>
      <c r="C438" s="5">
        <f>'sursa 10'!C145</f>
        <v>0</v>
      </c>
      <c r="D438" s="5">
        <f>'sursa 10'!D145</f>
        <v>88307000</v>
      </c>
      <c r="E438" s="5">
        <f>'sursa 10'!E145</f>
        <v>7923000</v>
      </c>
      <c r="F438" s="5">
        <f>'sursa 10'!F145</f>
        <v>96230000</v>
      </c>
    </row>
    <row r="439" spans="1:6" ht="26.2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2.5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02'!C373</f>
        <v>0</v>
      </c>
      <c r="D441" s="5">
        <f>'sursa 02'!D373</f>
        <v>0</v>
      </c>
      <c r="E441" s="5">
        <f>'sursa 02'!E373</f>
        <v>0</v>
      </c>
      <c r="F441" s="5">
        <f>'sursa 02'!F373</f>
        <v>0</v>
      </c>
    </row>
    <row r="442" spans="1:6" ht="26.25">
      <c r="A442" s="7" t="s">
        <v>240</v>
      </c>
      <c r="B442" s="4" t="s">
        <v>241</v>
      </c>
      <c r="C442" s="5"/>
      <c r="D442" s="5"/>
      <c r="E442" s="5"/>
      <c r="F442" s="5"/>
    </row>
    <row r="443" spans="1:6" ht="39.75">
      <c r="A443" s="7" t="s">
        <v>82</v>
      </c>
      <c r="B443" s="4" t="s">
        <v>83</v>
      </c>
      <c r="C443" s="5">
        <f>C444+C445</f>
        <v>0</v>
      </c>
      <c r="D443" s="5">
        <f>D444+D445</f>
        <v>2253000</v>
      </c>
      <c r="E443" s="5">
        <f>E444+E445</f>
        <v>-50000</v>
      </c>
      <c r="F443" s="5">
        <f>F444+F445</f>
        <v>2203000</v>
      </c>
    </row>
    <row r="444" spans="1:6" ht="14.25">
      <c r="A444" s="7" t="s">
        <v>84</v>
      </c>
      <c r="B444" s="4" t="s">
        <v>85</v>
      </c>
      <c r="C444" s="5">
        <f>'sursa 10'!C147</f>
        <v>0</v>
      </c>
      <c r="D444" s="5">
        <f>'sursa 10'!D147</f>
        <v>0</v>
      </c>
      <c r="E444" s="5">
        <f>'sursa 10'!E147</f>
        <v>0</v>
      </c>
      <c r="F444" s="5">
        <f>'sursa 10'!F147</f>
        <v>0</v>
      </c>
    </row>
    <row r="445" spans="1:6" ht="14.25">
      <c r="A445" s="7" t="s">
        <v>86</v>
      </c>
      <c r="B445" s="4" t="s">
        <v>87</v>
      </c>
      <c r="C445" s="5">
        <f>'sursa 10'!C148</f>
        <v>0</v>
      </c>
      <c r="D445" s="5">
        <f>'sursa 10'!D148</f>
        <v>2253000</v>
      </c>
      <c r="E445" s="5">
        <f>'sursa 10'!E148</f>
        <v>-50000</v>
      </c>
      <c r="F445" s="5">
        <f>'sursa 10'!F148</f>
        <v>2203000</v>
      </c>
    </row>
    <row r="446" spans="1:6" ht="26.25">
      <c r="A446" s="7" t="s">
        <v>319</v>
      </c>
      <c r="B446" s="4" t="s">
        <v>320</v>
      </c>
      <c r="C446" s="5">
        <f>C447</f>
        <v>0</v>
      </c>
      <c r="D446" s="5">
        <f>D447</f>
        <v>56989000</v>
      </c>
      <c r="E446" s="5">
        <f>E447</f>
        <v>0</v>
      </c>
      <c r="F446" s="5">
        <f>F447</f>
        <v>56989000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56989000</v>
      </c>
      <c r="E447" s="5">
        <f>E448+E449+E450+E453+E458</f>
        <v>0</v>
      </c>
      <c r="F447" s="5">
        <f>F448+F449+F450+F453+F458</f>
        <v>56989000</v>
      </c>
    </row>
    <row r="448" spans="1:6" ht="26.25">
      <c r="A448" s="7" t="s">
        <v>78</v>
      </c>
      <c r="B448" s="4" t="s">
        <v>79</v>
      </c>
      <c r="C448" s="5">
        <f>'sursa 02'!C377+'sursa 10'!C150</f>
        <v>0</v>
      </c>
      <c r="D448" s="5">
        <f>'sursa 02'!D377+'sursa 10'!D150</f>
        <v>31061000</v>
      </c>
      <c r="E448" s="5">
        <f>'sursa 02'!E377+'sursa 10'!E150</f>
        <v>0</v>
      </c>
      <c r="F448" s="5">
        <f>'sursa 02'!F377+'sursa 10'!F150</f>
        <v>31061000</v>
      </c>
    </row>
    <row r="449" spans="1:6" ht="26.25">
      <c r="A449" s="7" t="s">
        <v>80</v>
      </c>
      <c r="B449" s="4" t="s">
        <v>81</v>
      </c>
      <c r="C449" s="5">
        <f>'sursa 02'!C378+'sursa 10'!C151</f>
        <v>0</v>
      </c>
      <c r="D449" s="5">
        <f>'sursa 02'!D378+'sursa 10'!D151</f>
        <v>5894000</v>
      </c>
      <c r="E449" s="5">
        <f>'sursa 02'!E378+'sursa 10'!E151</f>
        <v>0</v>
      </c>
      <c r="F449" s="5">
        <f>'sursa 02'!F378+'sursa 10'!F151</f>
        <v>5894000</v>
      </c>
    </row>
    <row r="450" spans="1:6" ht="26.2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0</v>
      </c>
      <c r="F450" s="5">
        <f t="shared" si="88"/>
        <v>0</v>
      </c>
    </row>
    <row r="451" spans="1:6" ht="52.5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0</v>
      </c>
      <c r="F451" s="5">
        <f t="shared" si="88"/>
        <v>0</v>
      </c>
    </row>
    <row r="452" spans="1:6" ht="12.75">
      <c r="A452" s="7" t="s">
        <v>236</v>
      </c>
      <c r="B452" s="4" t="s">
        <v>237</v>
      </c>
      <c r="C452" s="5"/>
      <c r="D452" s="5"/>
      <c r="E452" s="5"/>
      <c r="F452" s="5"/>
    </row>
    <row r="453" spans="1:6" ht="39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0</v>
      </c>
      <c r="F453" s="5">
        <f>F454+F455+F456+F457</f>
        <v>20032000</v>
      </c>
    </row>
    <row r="454" spans="1:6" ht="12.75">
      <c r="A454" s="7" t="s">
        <v>256</v>
      </c>
      <c r="B454" s="4" t="s">
        <v>257</v>
      </c>
      <c r="C454" s="5">
        <f>'sursa 02'!C383</f>
        <v>0</v>
      </c>
      <c r="D454" s="5">
        <f>'sursa 02'!D383</f>
        <v>1100000</v>
      </c>
      <c r="E454" s="5">
        <f>'sursa 02'!E383</f>
        <v>0</v>
      </c>
      <c r="F454" s="5">
        <f>'sursa 02'!F383</f>
        <v>1100000</v>
      </c>
    </row>
    <row r="455" spans="1:6" ht="12.75">
      <c r="A455" s="7" t="s">
        <v>258</v>
      </c>
      <c r="B455" s="4" t="s">
        <v>259</v>
      </c>
      <c r="C455" s="5">
        <f>'sursa 02'!C384</f>
        <v>0</v>
      </c>
      <c r="D455" s="5">
        <f>'sursa 02'!D384</f>
        <v>600000</v>
      </c>
      <c r="E455" s="5">
        <f>'sursa 02'!E384</f>
        <v>0</v>
      </c>
      <c r="F455" s="5">
        <f>'sursa 02'!F384</f>
        <v>600000</v>
      </c>
    </row>
    <row r="456" spans="1:6" ht="12.75">
      <c r="A456" s="7" t="s">
        <v>260</v>
      </c>
      <c r="B456" s="4" t="s">
        <v>261</v>
      </c>
      <c r="C456" s="5">
        <f>'sursa 02'!C385</f>
        <v>0</v>
      </c>
      <c r="D456" s="5">
        <f>'sursa 02'!D385</f>
        <v>17974000</v>
      </c>
      <c r="E456" s="5">
        <f>'sursa 02'!E385</f>
        <v>0</v>
      </c>
      <c r="F456" s="5">
        <f>'sursa 02'!F385</f>
        <v>17974000</v>
      </c>
    </row>
    <row r="457" spans="1:6" ht="12.75">
      <c r="A457" s="7" t="s">
        <v>86</v>
      </c>
      <c r="B457" s="4" t="s">
        <v>87</v>
      </c>
      <c r="C457" s="5">
        <f>'sursa 02'!C386+'sursa 10'!C153</f>
        <v>0</v>
      </c>
      <c r="D457" s="5">
        <f>'sursa 02'!D386+'sursa 10'!D153</f>
        <v>358000</v>
      </c>
      <c r="E457" s="5">
        <f>'sursa 02'!E386+'sursa 10'!E153</f>
        <v>0</v>
      </c>
      <c r="F457" s="5">
        <f>'sursa 02'!F386+'sursa 10'!F153</f>
        <v>358000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6.2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6.2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02'!C390</f>
        <v>0</v>
      </c>
      <c r="D461" s="5">
        <f>'sursa 02'!D390</f>
        <v>2000</v>
      </c>
      <c r="E461" s="5">
        <f>'sursa 02'!E390</f>
        <v>0</v>
      </c>
      <c r="F461" s="5">
        <f>'sursa 02'!F390</f>
        <v>2000</v>
      </c>
    </row>
    <row r="462" spans="1:6" ht="39">
      <c r="A462" s="7" t="s">
        <v>345</v>
      </c>
      <c r="B462" s="4" t="s">
        <v>322</v>
      </c>
      <c r="C462" s="5">
        <f>C463</f>
        <v>0</v>
      </c>
      <c r="D462" s="5">
        <f>D463</f>
        <v>90189000</v>
      </c>
      <c r="E462" s="5">
        <f>E463</f>
        <v>0</v>
      </c>
      <c r="F462" s="5">
        <f>F463</f>
        <v>90189000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90189000</v>
      </c>
      <c r="E463" s="5">
        <f>E464+E465+E473+E477+E469+E466</f>
        <v>0</v>
      </c>
      <c r="F463" s="5">
        <f>F464+F465+F473+F477+F469+F466</f>
        <v>90189000</v>
      </c>
      <c r="G463" s="12"/>
    </row>
    <row r="464" spans="1:6" ht="26.25">
      <c r="A464" s="7" t="s">
        <v>78</v>
      </c>
      <c r="B464" s="4" t="s">
        <v>79</v>
      </c>
      <c r="C464" s="5">
        <f>'sursa 02'!C393</f>
        <v>0</v>
      </c>
      <c r="D464" s="5">
        <f>'sursa 02'!D393</f>
        <v>70699000</v>
      </c>
      <c r="E464" s="5">
        <f>'sursa 02'!E393</f>
        <v>-5000</v>
      </c>
      <c r="F464" s="5">
        <f>'sursa 02'!F393</f>
        <v>70694000</v>
      </c>
    </row>
    <row r="465" spans="1:6" ht="26.25">
      <c r="A465" s="7" t="s">
        <v>80</v>
      </c>
      <c r="B465" s="4" t="s">
        <v>81</v>
      </c>
      <c r="C465" s="5">
        <f>'sursa 02'!C394</f>
        <v>0</v>
      </c>
      <c r="D465" s="5">
        <f>'sursa 02'!D394</f>
        <v>12000000</v>
      </c>
      <c r="E465" s="5">
        <f>'sursa 02'!E394</f>
        <v>13000</v>
      </c>
      <c r="F465" s="5">
        <f>'sursa 02'!F394</f>
        <v>12013000</v>
      </c>
    </row>
    <row r="466" spans="1:6" ht="26.2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2.5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02'!C397</f>
        <v>0</v>
      </c>
      <c r="D468" s="5">
        <f>'sursa 02'!D397</f>
        <v>216000</v>
      </c>
      <c r="E468" s="5">
        <f>'sursa 02'!E397</f>
        <v>0</v>
      </c>
      <c r="F468" s="5">
        <f>'sursa 02'!F397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02'!C400</f>
        <v>0</v>
      </c>
      <c r="D471" s="5">
        <f>'sursa 02'!D400</f>
        <v>0</v>
      </c>
      <c r="E471" s="5">
        <f>'sursa 02'!E400</f>
        <v>0</v>
      </c>
      <c r="F471" s="5">
        <f>'sursa 02'!F400</f>
        <v>0</v>
      </c>
    </row>
    <row r="472" spans="1:6" ht="39">
      <c r="A472" s="7" t="s">
        <v>401</v>
      </c>
      <c r="B472" s="4" t="s">
        <v>402</v>
      </c>
      <c r="C472" s="5">
        <f>'sursa 02'!C401</f>
        <v>0</v>
      </c>
      <c r="D472" s="5">
        <f>'sursa 02'!D401</f>
        <v>0</v>
      </c>
      <c r="E472" s="5">
        <f>'sursa 02'!E401</f>
        <v>0</v>
      </c>
      <c r="F472" s="5">
        <f>'sursa 02'!F401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5673000</v>
      </c>
      <c r="E473" s="5">
        <f>E474</f>
        <v>5000</v>
      </c>
      <c r="F473" s="5">
        <f>F474</f>
        <v>5678000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5673000</v>
      </c>
      <c r="E474" s="5">
        <f>E475+E476</f>
        <v>5000</v>
      </c>
      <c r="F474" s="5">
        <f>F475+F476</f>
        <v>5678000</v>
      </c>
    </row>
    <row r="475" spans="1:6" ht="12.75">
      <c r="A475" s="7" t="s">
        <v>252</v>
      </c>
      <c r="B475" s="4" t="s">
        <v>253</v>
      </c>
      <c r="C475" s="5">
        <f>'sursa 02'!C404</f>
        <v>0</v>
      </c>
      <c r="D475" s="5">
        <f>'sursa 02'!D404</f>
        <v>3570000</v>
      </c>
      <c r="E475" s="5">
        <f>'sursa 02'!E404</f>
        <v>200000</v>
      </c>
      <c r="F475" s="5">
        <f>'sursa 02'!F404</f>
        <v>3770000</v>
      </c>
    </row>
    <row r="476" spans="1:6" ht="12.75">
      <c r="A476" s="7" t="s">
        <v>254</v>
      </c>
      <c r="B476" s="4" t="s">
        <v>255</v>
      </c>
      <c r="C476" s="5">
        <f>'sursa 02'!C405</f>
        <v>0</v>
      </c>
      <c r="D476" s="5">
        <f>'sursa 02'!D405</f>
        <v>2103000</v>
      </c>
      <c r="E476" s="5">
        <f>'sursa 02'!E405</f>
        <v>-195000</v>
      </c>
      <c r="F476" s="5">
        <f>'sursa 02'!F405</f>
        <v>1908000</v>
      </c>
    </row>
    <row r="477" spans="1:6" ht="39">
      <c r="A477" s="7" t="s">
        <v>82</v>
      </c>
      <c r="B477" s="4" t="s">
        <v>83</v>
      </c>
      <c r="C477" s="5">
        <f>C478+C479</f>
        <v>0</v>
      </c>
      <c r="D477" s="5">
        <f>D478+D479</f>
        <v>1601000</v>
      </c>
      <c r="E477" s="5">
        <f>E478+E479</f>
        <v>-13000</v>
      </c>
      <c r="F477" s="5">
        <f>F478+F479</f>
        <v>1588000</v>
      </c>
    </row>
    <row r="478" spans="1:6" ht="12.75">
      <c r="A478" s="7" t="s">
        <v>256</v>
      </c>
      <c r="B478" s="4" t="s">
        <v>257</v>
      </c>
      <c r="C478" s="5">
        <f>'sursa 02'!C407</f>
        <v>0</v>
      </c>
      <c r="D478" s="5">
        <f>'sursa 02'!D407</f>
        <v>800000</v>
      </c>
      <c r="E478" s="5">
        <f>'sursa 02'!E407</f>
        <v>0</v>
      </c>
      <c r="F478" s="5">
        <f>'sursa 02'!F407</f>
        <v>800000</v>
      </c>
    </row>
    <row r="479" spans="1:6" ht="12.75">
      <c r="A479" s="7" t="s">
        <v>86</v>
      </c>
      <c r="B479" s="4" t="s">
        <v>87</v>
      </c>
      <c r="C479" s="5">
        <f>'sursa 02'!C408</f>
        <v>0</v>
      </c>
      <c r="D479" s="5">
        <f>'sursa 02'!D408</f>
        <v>801000</v>
      </c>
      <c r="E479" s="5">
        <f>'sursa 02'!E408</f>
        <v>-13000</v>
      </c>
      <c r="F479" s="5">
        <f>'sursa 02'!F408</f>
        <v>788000</v>
      </c>
    </row>
    <row r="480" spans="1:6" ht="26.2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66460000</v>
      </c>
      <c r="E480" s="5">
        <f t="shared" si="91"/>
        <v>220000</v>
      </c>
      <c r="F480" s="5">
        <f t="shared" si="91"/>
        <v>66680000</v>
      </c>
    </row>
    <row r="481" spans="1:6" ht="26.2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66460000</v>
      </c>
      <c r="E481" s="5">
        <f t="shared" si="91"/>
        <v>220000</v>
      </c>
      <c r="F481" s="5">
        <f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66460000</v>
      </c>
      <c r="E482" s="5">
        <f>E483+E484</f>
        <v>220000</v>
      </c>
      <c r="F482" s="5">
        <f>F483+F484</f>
        <v>66680000</v>
      </c>
    </row>
    <row r="483" spans="1:6" ht="26.25">
      <c r="A483" s="7" t="s">
        <v>80</v>
      </c>
      <c r="B483" s="4" t="s">
        <v>81</v>
      </c>
      <c r="C483" s="5">
        <f>'sursa 02'!C412</f>
        <v>0</v>
      </c>
      <c r="D483" s="5">
        <f>'sursa 02'!D412</f>
        <v>66460000</v>
      </c>
      <c r="E483" s="5">
        <f>'sursa 02'!E412</f>
        <v>220000</v>
      </c>
      <c r="F483" s="5">
        <f>'sursa 02'!F412</f>
        <v>66680000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6.2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6.2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02'!C416</f>
        <v>0</v>
      </c>
      <c r="D487" s="5">
        <f>'sursa 02'!D416</f>
        <v>0</v>
      </c>
      <c r="E487" s="5">
        <f>'sursa 02'!E416</f>
        <v>0</v>
      </c>
      <c r="F487" s="5">
        <f>'sursa 02'!F416</f>
        <v>0</v>
      </c>
    </row>
    <row r="488" spans="1:6" ht="26.25">
      <c r="A488" s="7" t="s">
        <v>329</v>
      </c>
      <c r="B488" s="4" t="s">
        <v>330</v>
      </c>
      <c r="C488" s="5">
        <f>C489+C492+C505</f>
        <v>0</v>
      </c>
      <c r="D488" s="5">
        <f>D489+D492+D505</f>
        <v>51867000</v>
      </c>
      <c r="E488" s="5">
        <f>E489+E492+E505</f>
        <v>2786000</v>
      </c>
      <c r="F488" s="5">
        <f>F489+F492+F505</f>
        <v>54653000</v>
      </c>
    </row>
    <row r="489" spans="1:6" ht="26.2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6.25">
      <c r="A491" s="7" t="s">
        <v>80</v>
      </c>
      <c r="B491" s="4" t="s">
        <v>81</v>
      </c>
      <c r="C491" s="5">
        <f>'sursa 02'!C420</f>
        <v>0</v>
      </c>
      <c r="D491" s="5">
        <f>'sursa 02'!D420</f>
        <v>205000</v>
      </c>
      <c r="E491" s="5">
        <f>'sursa 02'!E420</f>
        <v>0</v>
      </c>
      <c r="F491" s="5">
        <f>'sursa 02'!F420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42094000</v>
      </c>
      <c r="E492" s="5">
        <f>E493</f>
        <v>2771000</v>
      </c>
      <c r="F492" s="5">
        <f>F493</f>
        <v>44865000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42094000</v>
      </c>
      <c r="E493" s="5">
        <f>E494+E495+E499</f>
        <v>2771000</v>
      </c>
      <c r="F493" s="5">
        <f>F494+F495+F499</f>
        <v>44865000</v>
      </c>
    </row>
    <row r="494" spans="1:6" ht="26.25">
      <c r="A494" s="7" t="s">
        <v>80</v>
      </c>
      <c r="B494" s="4" t="s">
        <v>81</v>
      </c>
      <c r="C494" s="5">
        <f>'sursa 02'!C423</f>
        <v>0</v>
      </c>
      <c r="D494" s="5">
        <f>'sursa 02'!D423</f>
        <v>29114000</v>
      </c>
      <c r="E494" s="5">
        <f>'sursa 02'!E423</f>
        <v>175000</v>
      </c>
      <c r="F494" s="5">
        <f>'sursa 02'!F423</f>
        <v>29289000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8500000</v>
      </c>
      <c r="E495" s="5">
        <f>E496</f>
        <v>2596000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8500000</v>
      </c>
      <c r="E496" s="5">
        <f>E497+E498</f>
        <v>2596000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02'!C426</f>
        <v>0</v>
      </c>
      <c r="D497" s="5">
        <f>'sursa 02'!D426</f>
        <v>6500000</v>
      </c>
      <c r="E497" s="5">
        <f>'sursa 02'!E426</f>
        <v>2596000</v>
      </c>
      <c r="F497" s="5">
        <f>'sursa 02'!F426</f>
        <v>9096000</v>
      </c>
    </row>
    <row r="498" spans="1:6" ht="26.25">
      <c r="A498" s="7" t="s">
        <v>423</v>
      </c>
      <c r="B498" s="4" t="s">
        <v>424</v>
      </c>
      <c r="C498" s="5">
        <f>'sursa 02'!C427</f>
        <v>0</v>
      </c>
      <c r="D498" s="5">
        <f>'sursa 02'!D427</f>
        <v>2000000</v>
      </c>
      <c r="E498" s="5">
        <f>'sursa 02'!E427</f>
        <v>0</v>
      </c>
      <c r="F498" s="5">
        <f>'sursa 02'!F427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6.2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6.2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6.25">
      <c r="A502" s="7" t="s">
        <v>268</v>
      </c>
      <c r="B502" s="4" t="s">
        <v>269</v>
      </c>
      <c r="C502" s="5">
        <f>'sursa 02'!C431</f>
        <v>0</v>
      </c>
      <c r="D502" s="5">
        <f>'sursa 02'!D431</f>
        <v>1088000</v>
      </c>
      <c r="E502" s="5">
        <f>'sursa 02'!E431</f>
        <v>0</v>
      </c>
      <c r="F502" s="5">
        <f>'sursa 02'!F431</f>
        <v>1088000</v>
      </c>
    </row>
    <row r="503" spans="1:6" ht="26.2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02'!C433</f>
        <v>0</v>
      </c>
      <c r="D504" s="5">
        <f>'sursa 02'!D433</f>
        <v>3392000</v>
      </c>
      <c r="E504" s="5">
        <f>'sursa 02'!E433</f>
        <v>0</v>
      </c>
      <c r="F504" s="5">
        <f>'sursa 02'!F433</f>
        <v>3392000</v>
      </c>
    </row>
    <row r="505" spans="1:6" ht="26.25">
      <c r="A505" s="7" t="s">
        <v>335</v>
      </c>
      <c r="B505" s="4" t="s">
        <v>336</v>
      </c>
      <c r="C505" s="5">
        <f>C506</f>
        <v>0</v>
      </c>
      <c r="D505" s="5">
        <f>D506</f>
        <v>9568000</v>
      </c>
      <c r="E505" s="5">
        <f>E506</f>
        <v>15000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9568000</v>
      </c>
      <c r="E506" s="5">
        <f>E507+E508+E512</f>
        <v>15000</v>
      </c>
      <c r="F506" s="5">
        <f>F507+F508+F512</f>
        <v>9583000</v>
      </c>
    </row>
    <row r="507" spans="1:6" ht="26.25">
      <c r="A507" s="7" t="s">
        <v>80</v>
      </c>
      <c r="B507" s="4" t="s">
        <v>81</v>
      </c>
      <c r="C507" s="5">
        <f>'sursa 02'!C436</f>
        <v>0</v>
      </c>
      <c r="D507" s="5">
        <f>'sursa 02'!D436</f>
        <v>6918000</v>
      </c>
      <c r="E507" s="5">
        <f>'sursa 02'!E436</f>
        <v>90000</v>
      </c>
      <c r="F507" s="5">
        <f>'sursa 02'!F436</f>
        <v>7008000</v>
      </c>
    </row>
    <row r="508" spans="1:6" ht="26.25">
      <c r="A508" s="7" t="s">
        <v>232</v>
      </c>
      <c r="B508" s="4" t="s">
        <v>233</v>
      </c>
      <c r="C508" s="5">
        <f>C509</f>
        <v>0</v>
      </c>
      <c r="D508" s="5">
        <f>D509</f>
        <v>250000</v>
      </c>
      <c r="E508" s="5">
        <f>E509</f>
        <v>95000</v>
      </c>
      <c r="F508" s="5">
        <f>F509</f>
        <v>345000</v>
      </c>
    </row>
    <row r="509" spans="1:6" ht="52.5">
      <c r="A509" s="7" t="s">
        <v>234</v>
      </c>
      <c r="B509" s="4" t="s">
        <v>235</v>
      </c>
      <c r="C509" s="5">
        <f>C510+C511</f>
        <v>0</v>
      </c>
      <c r="D509" s="5">
        <f>D510+D511</f>
        <v>250000</v>
      </c>
      <c r="E509" s="5">
        <f>E510+E511</f>
        <v>95000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02'!C439</f>
        <v>0</v>
      </c>
      <c r="D510" s="5">
        <f>'sursa 02'!D439</f>
        <v>0</v>
      </c>
      <c r="E510" s="5">
        <f>'sursa 02'!E439</f>
        <v>95000</v>
      </c>
      <c r="F510" s="5">
        <f>'sursa 02'!F439</f>
        <v>95000</v>
      </c>
    </row>
    <row r="511" spans="1:6" ht="12.75">
      <c r="A511" s="7" t="s">
        <v>238</v>
      </c>
      <c r="B511" s="4" t="s">
        <v>239</v>
      </c>
      <c r="C511" s="5">
        <f>'sursa 02'!C440</f>
        <v>0</v>
      </c>
      <c r="D511" s="5">
        <f>'sursa 02'!D440</f>
        <v>250000</v>
      </c>
      <c r="E511" s="5">
        <f>'sursa 02'!E440</f>
        <v>0</v>
      </c>
      <c r="F511" s="5">
        <f>'sursa 02'!F440</f>
        <v>250000</v>
      </c>
    </row>
    <row r="512" spans="1:6" ht="39">
      <c r="A512" s="7" t="s">
        <v>82</v>
      </c>
      <c r="B512" s="4" t="s">
        <v>83</v>
      </c>
      <c r="C512" s="5">
        <f>C513</f>
        <v>0</v>
      </c>
      <c r="D512" s="5">
        <f>D513</f>
        <v>2400000</v>
      </c>
      <c r="E512" s="5">
        <f>E513</f>
        <v>-170000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02'!C442</f>
        <v>0</v>
      </c>
      <c r="D513" s="5">
        <f>'sursa 02'!D442</f>
        <v>2400000</v>
      </c>
      <c r="E513" s="5">
        <f>'sursa 02'!E442</f>
        <v>-170000</v>
      </c>
      <c r="F513" s="5">
        <f>'sursa 02'!F442</f>
        <v>2230000</v>
      </c>
    </row>
    <row r="514" spans="1:9" ht="26.2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161236000</v>
      </c>
      <c r="E514" s="5">
        <f>E522+E537+E539+E515+E518</f>
        <v>522000</v>
      </c>
      <c r="F514" s="5">
        <f>F522+F537+F539+F515+F518</f>
        <v>161758000</v>
      </c>
      <c r="G514" s="12"/>
      <c r="H514" s="12"/>
      <c r="I514" s="12"/>
    </row>
    <row r="515" spans="1:7" ht="14.2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13558000</v>
      </c>
      <c r="E515" s="5">
        <f t="shared" si="94"/>
        <v>56000</v>
      </c>
      <c r="F515" s="5">
        <f t="shared" si="94"/>
        <v>13614000</v>
      </c>
      <c r="G515" s="9"/>
    </row>
    <row r="516" spans="1:7" ht="14.25">
      <c r="A516" s="7" t="s">
        <v>135</v>
      </c>
      <c r="B516" s="4" t="s">
        <v>32</v>
      </c>
      <c r="C516" s="5">
        <f t="shared" si="94"/>
        <v>0</v>
      </c>
      <c r="D516" s="5">
        <f t="shared" si="94"/>
        <v>13558000</v>
      </c>
      <c r="E516" s="5">
        <f t="shared" si="94"/>
        <v>56000</v>
      </c>
      <c r="F516" s="5">
        <f t="shared" si="94"/>
        <v>13614000</v>
      </c>
      <c r="G516" s="9"/>
    </row>
    <row r="517" spans="1:7" ht="14.25">
      <c r="A517" s="7" t="s">
        <v>37</v>
      </c>
      <c r="B517" s="4" t="s">
        <v>38</v>
      </c>
      <c r="C517" s="5">
        <f>'sursa 10'!C159+'sursa 02'!C445</f>
        <v>0</v>
      </c>
      <c r="D517" s="5">
        <f>'sursa 10'!D159+'sursa 02'!D445</f>
        <v>13558000</v>
      </c>
      <c r="E517" s="5">
        <f>'sursa 10'!E159+'sursa 02'!E445</f>
        <v>56000</v>
      </c>
      <c r="F517" s="5">
        <f>'sursa 10'!F159+'sursa 02'!F445</f>
        <v>13614000</v>
      </c>
      <c r="G517" s="9"/>
    </row>
    <row r="518" spans="1:6" ht="14.25">
      <c r="A518" s="7" t="s">
        <v>41</v>
      </c>
      <c r="B518" s="4" t="s">
        <v>42</v>
      </c>
      <c r="C518" s="5">
        <f>C519</f>
        <v>0</v>
      </c>
      <c r="D518" s="5">
        <f>D519</f>
        <v>3000</v>
      </c>
      <c r="E518" s="5">
        <f>E519</f>
        <v>8000</v>
      </c>
      <c r="F518" s="5">
        <f>F519</f>
        <v>11000</v>
      </c>
    </row>
    <row r="519" spans="1:6" ht="14.25">
      <c r="A519" s="7" t="s">
        <v>43</v>
      </c>
      <c r="B519" s="4" t="s">
        <v>44</v>
      </c>
      <c r="C519" s="5">
        <f>C520+C521</f>
        <v>0</v>
      </c>
      <c r="D519" s="5">
        <f>D520+D521</f>
        <v>3000</v>
      </c>
      <c r="E519" s="5">
        <f>E520+E521</f>
        <v>8000</v>
      </c>
      <c r="F519" s="5">
        <f>F520+F521</f>
        <v>11000</v>
      </c>
    </row>
    <row r="520" spans="1:6" ht="14.25">
      <c r="A520" s="7" t="s">
        <v>45</v>
      </c>
      <c r="B520" s="4" t="s">
        <v>46</v>
      </c>
      <c r="C520" s="5">
        <f>'sursa 10'!C162+'sursa 02'!C447</f>
        <v>0</v>
      </c>
      <c r="D520" s="5">
        <f>'sursa 10'!D162+'sursa 02'!D447</f>
        <v>3000</v>
      </c>
      <c r="E520" s="5">
        <f>'sursa 10'!E162+'sursa 02'!E447</f>
        <v>2000</v>
      </c>
      <c r="F520" s="5">
        <f>'sursa 10'!F162+'sursa 02'!F447</f>
        <v>5000</v>
      </c>
    </row>
    <row r="521" spans="1:6" ht="26.25">
      <c r="A521" s="7" t="s">
        <v>412</v>
      </c>
      <c r="B521" s="20">
        <v>390207</v>
      </c>
      <c r="C521" s="5">
        <f>'sursa 02'!C448</f>
        <v>0</v>
      </c>
      <c r="D521" s="5">
        <f>'sursa 02'!D448</f>
        <v>0</v>
      </c>
      <c r="E521" s="5">
        <f>'sursa 02'!E448</f>
        <v>6000</v>
      </c>
      <c r="F521" s="5">
        <f>'sursa 02'!F448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18478000</v>
      </c>
      <c r="E522" s="5">
        <f>E523</f>
        <v>458000</v>
      </c>
      <c r="F522" s="5">
        <f>F523</f>
        <v>18936000</v>
      </c>
    </row>
    <row r="523" spans="1:6" ht="26.25">
      <c r="A523" s="7" t="s">
        <v>195</v>
      </c>
      <c r="B523" s="4" t="s">
        <v>50</v>
      </c>
      <c r="C523" s="5">
        <f>C524+C531</f>
        <v>0</v>
      </c>
      <c r="D523" s="5">
        <f>D524+D531</f>
        <v>18478000</v>
      </c>
      <c r="E523" s="5">
        <f>E524+E531</f>
        <v>458000</v>
      </c>
      <c r="F523" s="5">
        <f>F524+F531</f>
        <v>18936000</v>
      </c>
    </row>
    <row r="524" spans="1:6" ht="52.5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18478000</v>
      </c>
      <c r="E524" s="5">
        <f>E528+E529+E527+E525+E530</f>
        <v>458000</v>
      </c>
      <c r="F524" s="5">
        <f>F528+F529+F527+F525+F530</f>
        <v>18936000</v>
      </c>
    </row>
    <row r="525" spans="1:6" ht="39">
      <c r="A525" s="7" t="s">
        <v>364</v>
      </c>
      <c r="B525" s="4" t="s">
        <v>365</v>
      </c>
      <c r="C525" s="5">
        <f>C526</f>
        <v>0</v>
      </c>
      <c r="D525" s="5">
        <f>D526</f>
        <v>0</v>
      </c>
      <c r="E525" s="5">
        <f>E526</f>
        <v>458000</v>
      </c>
      <c r="F525" s="5">
        <f>F526</f>
        <v>458000</v>
      </c>
    </row>
    <row r="526" spans="1:6" ht="39">
      <c r="A526" s="7" t="s">
        <v>435</v>
      </c>
      <c r="B526" s="20">
        <v>42021601</v>
      </c>
      <c r="C526" s="5">
        <f>'sursa 02'!C453</f>
        <v>0</v>
      </c>
      <c r="D526" s="5">
        <f>'sursa 02'!D453</f>
        <v>0</v>
      </c>
      <c r="E526" s="5">
        <f>'sursa 02'!E453</f>
        <v>458000</v>
      </c>
      <c r="F526" s="5">
        <f>'sursa 02'!F453</f>
        <v>458000</v>
      </c>
    </row>
    <row r="527" spans="1:6" ht="39.75">
      <c r="A527" s="7" t="s">
        <v>53</v>
      </c>
      <c r="B527" s="20">
        <v>421070</v>
      </c>
      <c r="C527" s="5">
        <f>'sursa 10'!C166</f>
        <v>0</v>
      </c>
      <c r="D527" s="5">
        <f>'sursa 10'!D166</f>
        <v>0</v>
      </c>
      <c r="E527" s="5">
        <f>'sursa 10'!E166</f>
        <v>0</v>
      </c>
      <c r="F527" s="5">
        <f>'sursa 10'!F166</f>
        <v>0</v>
      </c>
    </row>
    <row r="528" spans="1:6" ht="12.75">
      <c r="A528" s="7" t="s">
        <v>200</v>
      </c>
      <c r="B528" s="4" t="s">
        <v>201</v>
      </c>
      <c r="C528" s="5">
        <f>'sursa 02'!C454</f>
        <v>0</v>
      </c>
      <c r="D528" s="5">
        <f>'sursa 02'!D454</f>
        <v>16221000</v>
      </c>
      <c r="E528" s="5">
        <f>'sursa 02'!E454</f>
        <v>0</v>
      </c>
      <c r="F528" s="5">
        <f>'sursa 02'!F454</f>
        <v>16221000</v>
      </c>
    </row>
    <row r="529" spans="1:6" ht="52.5">
      <c r="A529" s="7" t="s">
        <v>202</v>
      </c>
      <c r="B529" s="4" t="s">
        <v>203</v>
      </c>
      <c r="C529" s="5">
        <f>'sursa 02'!C455</f>
        <v>0</v>
      </c>
      <c r="D529" s="5">
        <f>'sursa 02'!D455</f>
        <v>2154000</v>
      </c>
      <c r="E529" s="5">
        <f>'sursa 02'!E455</f>
        <v>0</v>
      </c>
      <c r="F529" s="5">
        <f>'sursa 02'!F455</f>
        <v>2154000</v>
      </c>
    </row>
    <row r="530" spans="1:6" ht="26.2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7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7">
      <c r="A532" s="7" t="s">
        <v>60</v>
      </c>
      <c r="B532" s="4" t="s">
        <v>61</v>
      </c>
      <c r="C532" s="5"/>
      <c r="D532" s="5"/>
      <c r="E532" s="5"/>
      <c r="F532" s="5"/>
    </row>
    <row r="533" spans="1:6" ht="39.75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7">
      <c r="A534" s="7" t="s">
        <v>64</v>
      </c>
      <c r="B534" s="4" t="s">
        <v>65</v>
      </c>
      <c r="C534" s="5"/>
      <c r="D534" s="5"/>
      <c r="E534" s="5"/>
      <c r="F534" s="5"/>
    </row>
    <row r="535" spans="1:6" ht="27">
      <c r="A535" s="7" t="s">
        <v>66</v>
      </c>
      <c r="B535" s="4" t="s">
        <v>67</v>
      </c>
      <c r="C535" s="5">
        <f>'sursa 10'!C169</f>
        <v>0</v>
      </c>
      <c r="D535" s="5"/>
      <c r="E535" s="5"/>
      <c r="F535" s="5"/>
    </row>
    <row r="536" spans="1:6" ht="27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6.25">
      <c r="A538" s="7" t="s">
        <v>208</v>
      </c>
      <c r="B538" s="4" t="s">
        <v>209</v>
      </c>
      <c r="C538" s="5">
        <f>'sursa 02'!C457+'sursa 10'!C175</f>
        <v>0</v>
      </c>
      <c r="D538" s="5">
        <f>'sursa 02'!D457+'sursa 10'!D175</f>
        <v>0</v>
      </c>
      <c r="E538" s="5">
        <f>'sursa 02'!E457+'sursa 10'!E175</f>
        <v>0</v>
      </c>
      <c r="F538" s="5">
        <f>'sursa 02'!F457+'sursa 10'!F175</f>
        <v>0</v>
      </c>
    </row>
    <row r="539" spans="1:6" ht="52.5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0</v>
      </c>
      <c r="F539" s="5">
        <f>F540+F544+F547</f>
        <v>129197000</v>
      </c>
    </row>
    <row r="540" spans="1:6" ht="26.2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0</v>
      </c>
      <c r="F540" s="5">
        <f>F541+F542+F543</f>
        <v>126308000</v>
      </c>
    </row>
    <row r="541" spans="1:6" ht="12.75">
      <c r="A541" s="7" t="s">
        <v>214</v>
      </c>
      <c r="B541" s="4" t="s">
        <v>215</v>
      </c>
      <c r="C541" s="5">
        <f>'sursa 02'!C460+'sursa 10'!C178</f>
        <v>0</v>
      </c>
      <c r="D541" s="5">
        <f>'sursa 02'!D460+'sursa 10'!D178</f>
        <v>56464000</v>
      </c>
      <c r="E541" s="5">
        <f>'sursa 02'!E460+'sursa 10'!E178</f>
        <v>0</v>
      </c>
      <c r="F541" s="5">
        <f>'sursa 02'!F460+'sursa 10'!F178</f>
        <v>56464000</v>
      </c>
    </row>
    <row r="542" spans="1:6" ht="12.75">
      <c r="A542" s="7" t="s">
        <v>391</v>
      </c>
      <c r="B542" s="4" t="s">
        <v>393</v>
      </c>
      <c r="C542" s="5">
        <f>'sursa 02'!C461</f>
        <v>0</v>
      </c>
      <c r="D542" s="5">
        <f>'sursa 02'!D461+'sursa 10'!D179</f>
        <v>1340000</v>
      </c>
      <c r="E542" s="5">
        <f>'sursa 02'!E461+'sursa 10'!E179</f>
        <v>0</v>
      </c>
      <c r="F542" s="5">
        <f>'sursa 02'!F461+'sursa 10'!F179</f>
        <v>1340000</v>
      </c>
    </row>
    <row r="543" spans="1:6" ht="12.75">
      <c r="A543" s="7" t="s">
        <v>410</v>
      </c>
      <c r="B543" s="4" t="s">
        <v>411</v>
      </c>
      <c r="C543" s="5">
        <f>'sursa 02'!C462+'sursa 10'!C180</f>
        <v>0</v>
      </c>
      <c r="D543" s="5">
        <f>'sursa 02'!D462+'sursa 10'!D180</f>
        <v>68504000</v>
      </c>
      <c r="E543" s="5">
        <f>'sursa 02'!E462+'sursa 10'!E180</f>
        <v>0</v>
      </c>
      <c r="F543" s="5">
        <f>'sursa 02'!F462+'sursa 10'!F180</f>
        <v>68504000</v>
      </c>
    </row>
    <row r="544" spans="1:6" ht="26.2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02'!C464</f>
        <v>0</v>
      </c>
      <c r="D545" s="5">
        <f>'sursa 02'!D464</f>
        <v>2307000</v>
      </c>
      <c r="E545" s="5">
        <f>'sursa 02'!E464</f>
        <v>0</v>
      </c>
      <c r="F545" s="5">
        <f>'sursa 02'!F464</f>
        <v>2307000</v>
      </c>
    </row>
    <row r="546" spans="1:6" ht="12.75">
      <c r="A546" s="7" t="s">
        <v>391</v>
      </c>
      <c r="B546" s="4" t="s">
        <v>392</v>
      </c>
      <c r="C546" s="5">
        <f>'sursa 02'!C465</f>
        <v>0</v>
      </c>
      <c r="D546" s="5">
        <f>'sursa 02'!D465</f>
        <v>0</v>
      </c>
      <c r="E546" s="5">
        <f>'sursa 02'!E465</f>
        <v>0</v>
      </c>
      <c r="F546" s="5">
        <f>'sursa 02'!F465</f>
        <v>0</v>
      </c>
    </row>
    <row r="547" spans="1:6" ht="52.5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6.2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6.2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223748000</v>
      </c>
      <c r="E550" s="5">
        <f>E552+E566+E577+E585+E591+E612+E630+E649+E654+E665+E684</f>
        <v>522000</v>
      </c>
      <c r="F550" s="5">
        <f>F552+F566+F577+F585+F591+F612+F630+F649+F654+F665+F684</f>
        <v>224270000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3125000</v>
      </c>
      <c r="E551" s="5">
        <f>E552+E566</f>
        <v>32000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2615000</v>
      </c>
      <c r="E552" s="5">
        <f>E553</f>
        <v>32000</v>
      </c>
      <c r="F552" s="5">
        <f>F553</f>
        <v>2647000</v>
      </c>
    </row>
    <row r="553" spans="1:6" ht="26.25">
      <c r="A553" s="7" t="s">
        <v>274</v>
      </c>
      <c r="B553" s="4" t="s">
        <v>89</v>
      </c>
      <c r="C553" s="5">
        <f>C554+C562</f>
        <v>0</v>
      </c>
      <c r="D553" s="5">
        <f>D554+D562</f>
        <v>2615000</v>
      </c>
      <c r="E553" s="5">
        <f>E554+E562</f>
        <v>32000</v>
      </c>
      <c r="F553" s="5">
        <f>F554+F562</f>
        <v>2647000</v>
      </c>
    </row>
    <row r="554" spans="1:6" ht="39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6.2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02'!C472</f>
        <v>0</v>
      </c>
      <c r="D556" s="5">
        <f>'sursa 02'!D472</f>
        <v>0</v>
      </c>
      <c r="E556" s="5">
        <f>'sursa 02'!E472</f>
        <v>0</v>
      </c>
      <c r="F556" s="5">
        <f>'sursa 02'!F472</f>
        <v>0</v>
      </c>
    </row>
    <row r="557" spans="1:6" ht="12.75">
      <c r="A557" s="7" t="s">
        <v>96</v>
      </c>
      <c r="B557" s="4" t="s">
        <v>97</v>
      </c>
      <c r="C557" s="5">
        <f>'sursa 02'!C473</f>
        <v>0</v>
      </c>
      <c r="D557" s="5">
        <f>'sursa 02'!D473</f>
        <v>0</v>
      </c>
      <c r="E557" s="5">
        <f>'sursa 02'!E473</f>
        <v>0</v>
      </c>
      <c r="F557" s="5">
        <f>'sursa 02'!F473</f>
        <v>0</v>
      </c>
    </row>
    <row r="558" spans="1:6" ht="26.2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02'!C475</f>
        <v>0</v>
      </c>
      <c r="D559" s="5">
        <f>'sursa 02'!D475</f>
        <v>279000</v>
      </c>
      <c r="E559" s="5">
        <f>'sursa 02'!E475</f>
        <v>0</v>
      </c>
      <c r="F559" s="5">
        <f>'sursa 02'!F475</f>
        <v>279000</v>
      </c>
    </row>
    <row r="560" spans="1:6" ht="12.75">
      <c r="A560" s="7" t="s">
        <v>96</v>
      </c>
      <c r="B560" s="4" t="s">
        <v>301</v>
      </c>
      <c r="C560" s="5">
        <f>'sursa 02'!C476</f>
        <v>0</v>
      </c>
      <c r="D560" s="5">
        <f>'sursa 02'!D476</f>
        <v>1581000</v>
      </c>
      <c r="E560" s="5">
        <f>'sursa 02'!E476</f>
        <v>0</v>
      </c>
      <c r="F560" s="5">
        <f>'sursa 02'!F476</f>
        <v>1581000</v>
      </c>
    </row>
    <row r="561" spans="1:6" ht="12.75">
      <c r="A561" s="7" t="s">
        <v>295</v>
      </c>
      <c r="B561" s="4" t="s">
        <v>397</v>
      </c>
      <c r="C561" s="5">
        <f>'sursa 02'!C477</f>
        <v>0</v>
      </c>
      <c r="D561" s="5">
        <f>'sursa 02'!D477</f>
        <v>22000</v>
      </c>
      <c r="E561" s="5">
        <f>'sursa 02'!E477</f>
        <v>0</v>
      </c>
      <c r="F561" s="5">
        <f>'sursa 02'!F477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733000</v>
      </c>
      <c r="E562" s="5">
        <f t="shared" si="96"/>
        <v>32000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733000</v>
      </c>
      <c r="E563" s="5">
        <f t="shared" si="96"/>
        <v>32000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733000</v>
      </c>
      <c r="E564" s="5">
        <f t="shared" si="96"/>
        <v>32000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02'!C481</f>
        <v>0</v>
      </c>
      <c r="D565" s="5">
        <f>'sursa 02'!D481</f>
        <v>733000</v>
      </c>
      <c r="E565" s="5">
        <f>'sursa 02'!E481</f>
        <v>32000</v>
      </c>
      <c r="F565" s="5">
        <f>'sursa 02'!F481</f>
        <v>765000</v>
      </c>
    </row>
    <row r="566" spans="1:6" ht="26.2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26.2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6.2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10'!C188</f>
        <v>0</v>
      </c>
      <c r="D574" s="5">
        <f>'sursa 10'!D188</f>
        <v>150000</v>
      </c>
      <c r="E574" s="5">
        <f>'sursa 10'!E188</f>
        <v>0</v>
      </c>
      <c r="F574" s="5">
        <f>'sursa 10'!F188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10'!C189+'sursa 02'!C490</f>
        <v>0</v>
      </c>
      <c r="D575" s="5">
        <f>'sursa 10'!D189+'sursa 02'!D490</f>
        <v>360000</v>
      </c>
      <c r="E575" s="5">
        <f>'sursa 10'!E189+'sursa 02'!E490</f>
        <v>0</v>
      </c>
      <c r="F575" s="5">
        <f>'sursa 10'!F189+'sursa 02'!F490</f>
        <v>360000</v>
      </c>
      <c r="G575" s="12"/>
    </row>
    <row r="576" spans="1:6" ht="26.2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26.2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02'!C497</f>
        <v>0</v>
      </c>
      <c r="D582" s="5">
        <f>'sursa 02'!D497</f>
        <v>0</v>
      </c>
      <c r="E582" s="5">
        <f>'sursa 02'!E497</f>
        <v>0</v>
      </c>
      <c r="F582" s="5">
        <f>'sursa 02'!F497</f>
        <v>0</v>
      </c>
    </row>
    <row r="583" spans="1:6" ht="12.75">
      <c r="A583" s="7" t="s">
        <v>110</v>
      </c>
      <c r="B583" s="4" t="s">
        <v>111</v>
      </c>
      <c r="C583" s="5">
        <f>'sursa 02'!C498</f>
        <v>0</v>
      </c>
      <c r="D583" s="5">
        <f>'sursa 02'!D498</f>
        <v>34000</v>
      </c>
      <c r="E583" s="5">
        <f>'sursa 02'!E498</f>
        <v>0</v>
      </c>
      <c r="F583" s="5">
        <f>'sursa 02'!F498</f>
        <v>34000</v>
      </c>
    </row>
    <row r="584" spans="1:6" ht="26.2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72863000</v>
      </c>
      <c r="E584" s="5">
        <f>E585+E591+E612+E630</f>
        <v>575000</v>
      </c>
      <c r="F584" s="5">
        <f>F585+F591+F612+F630</f>
        <v>73438000</v>
      </c>
    </row>
    <row r="585" spans="1:6" ht="26.2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26.2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02'!C505</f>
        <v>0</v>
      </c>
      <c r="D590" s="5">
        <f>'sursa 02'!D505</f>
        <v>0</v>
      </c>
      <c r="E590" s="5">
        <f>'sursa 02'!E505</f>
        <v>0</v>
      </c>
      <c r="F590" s="5">
        <f>'sursa 02'!F505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56823000</v>
      </c>
      <c r="E591" s="5">
        <f>E592</f>
        <v>537000</v>
      </c>
      <c r="F591" s="5">
        <f>F592</f>
        <v>57360000</v>
      </c>
      <c r="G591" s="12"/>
      <c r="H591" s="12"/>
    </row>
    <row r="592" spans="1:6" ht="26.2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56823000</v>
      </c>
      <c r="E592" s="5">
        <f>E593+E597+E604+E600</f>
        <v>537000</v>
      </c>
      <c r="F592" s="5">
        <f>F593+F597+F604+F600</f>
        <v>57360000</v>
      </c>
    </row>
    <row r="593" spans="1:6" ht="26.2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6.2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02'!C511</f>
        <v>0</v>
      </c>
      <c r="D596" s="5">
        <f>'sursa 02'!D511</f>
        <v>104000</v>
      </c>
      <c r="E596" s="5">
        <f>'sursa 02'!E511</f>
        <v>0</v>
      </c>
      <c r="F596" s="5">
        <f>'sursa 02'!F511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9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02'!C514</f>
        <v>0</v>
      </c>
      <c r="D599" s="5">
        <f>'sursa 02'!D514</f>
        <v>0</v>
      </c>
      <c r="E599" s="5">
        <f>'sursa 02'!E514</f>
        <v>0</v>
      </c>
      <c r="F599" s="5">
        <f>'sursa 02'!F514</f>
        <v>0</v>
      </c>
    </row>
    <row r="600" spans="1:6" ht="39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6.2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10'!C195</f>
        <v>0</v>
      </c>
      <c r="D602" s="5">
        <f>'sursa 10'!D195</f>
        <v>0</v>
      </c>
      <c r="E602" s="5">
        <f>'sursa 10'!E195</f>
        <v>0</v>
      </c>
      <c r="F602" s="5">
        <f>'sursa 10'!F195</f>
        <v>0</v>
      </c>
    </row>
    <row r="603" spans="1:6" ht="12.75">
      <c r="A603" s="7" t="s">
        <v>96</v>
      </c>
      <c r="B603" s="4" t="s">
        <v>97</v>
      </c>
      <c r="C603" s="5">
        <f>'sursa 10'!C196</f>
        <v>0</v>
      </c>
      <c r="D603" s="5">
        <f>'sursa 10'!D196</f>
        <v>46066000</v>
      </c>
      <c r="E603" s="5">
        <f>'sursa 10'!E196</f>
        <v>0</v>
      </c>
      <c r="F603" s="5">
        <f>'sursa 10'!F196</f>
        <v>46066000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10653000</v>
      </c>
      <c r="E604" s="5">
        <f>E605+E611</f>
        <v>537000</v>
      </c>
      <c r="F604" s="5">
        <f>F605+F611</f>
        <v>11190000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9473000</v>
      </c>
      <c r="E605" s="5">
        <f>E606</f>
        <v>737000</v>
      </c>
      <c r="F605" s="5">
        <f>F606</f>
        <v>10210000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9473000</v>
      </c>
      <c r="E606" s="5">
        <f>E607+E608+E610+E609</f>
        <v>737000</v>
      </c>
      <c r="F606" s="5">
        <f>F607+F608+F610+F609</f>
        <v>10210000</v>
      </c>
    </row>
    <row r="607" spans="1:6" ht="14.25">
      <c r="A607" s="7" t="s">
        <v>104</v>
      </c>
      <c r="B607" s="4" t="s">
        <v>105</v>
      </c>
      <c r="C607" s="5">
        <f>'sursa 10'!C200</f>
        <v>0</v>
      </c>
      <c r="D607" s="5">
        <f>'sursa 10'!D200</f>
        <v>2427000</v>
      </c>
      <c r="E607" s="5">
        <f>'sursa 10'!E200</f>
        <v>0</v>
      </c>
      <c r="F607" s="5">
        <f>'sursa 10'!F200</f>
        <v>2427000</v>
      </c>
    </row>
    <row r="608" spans="1:6" ht="14.25">
      <c r="A608" s="7" t="s">
        <v>106</v>
      </c>
      <c r="B608" s="4" t="s">
        <v>107</v>
      </c>
      <c r="C608" s="5">
        <f>'sursa 10'!C201</f>
        <v>0</v>
      </c>
      <c r="D608" s="5">
        <f>'sursa 10'!D201</f>
        <v>4970000</v>
      </c>
      <c r="E608" s="5">
        <f>'sursa 10'!E201</f>
        <v>718000</v>
      </c>
      <c r="F608" s="5">
        <f>'sursa 10'!F201</f>
        <v>5688000</v>
      </c>
    </row>
    <row r="609" spans="1:6" ht="14.25">
      <c r="A609" s="7" t="s">
        <v>108</v>
      </c>
      <c r="B609" s="4" t="s">
        <v>109</v>
      </c>
      <c r="C609" s="5">
        <f>'sursa 10'!C202</f>
        <v>0</v>
      </c>
      <c r="D609" s="5">
        <f>'sursa 10'!D202</f>
        <v>480000</v>
      </c>
      <c r="E609" s="5">
        <f>'sursa 10'!E202</f>
        <v>0</v>
      </c>
      <c r="F609" s="5">
        <f>'sursa 10'!F202</f>
        <v>480000</v>
      </c>
    </row>
    <row r="610" spans="1:6" ht="14.25">
      <c r="A610" s="7" t="s">
        <v>110</v>
      </c>
      <c r="B610" s="4" t="s">
        <v>111</v>
      </c>
      <c r="C610" s="5">
        <f>'sursa 10'!C203</f>
        <v>0</v>
      </c>
      <c r="D610" s="5">
        <f>'sursa 10'!D203</f>
        <v>1596000</v>
      </c>
      <c r="E610" s="5">
        <f>'sursa 10'!E203</f>
        <v>19000</v>
      </c>
      <c r="F610" s="5">
        <f>'sursa 10'!F203</f>
        <v>1615000</v>
      </c>
    </row>
    <row r="611" spans="1:6" ht="14.25">
      <c r="A611" s="7" t="s">
        <v>112</v>
      </c>
      <c r="B611" s="4" t="s">
        <v>113</v>
      </c>
      <c r="C611" s="5">
        <f>'sursa 10'!C204</f>
        <v>0</v>
      </c>
      <c r="D611" s="5">
        <f>'sursa 10'!D204</f>
        <v>1180000</v>
      </c>
      <c r="E611" s="5">
        <f>'sursa 10'!E204</f>
        <v>-200000</v>
      </c>
      <c r="F611" s="5">
        <f>'sursa 10'!F204</f>
        <v>980000</v>
      </c>
    </row>
    <row r="612" spans="1:6" ht="26.25">
      <c r="A612" s="7" t="s">
        <v>319</v>
      </c>
      <c r="B612" s="4" t="s">
        <v>320</v>
      </c>
      <c r="C612" s="5">
        <f>C613</f>
        <v>0</v>
      </c>
      <c r="D612" s="5">
        <f>D613</f>
        <v>12356000</v>
      </c>
      <c r="E612" s="5">
        <f>E613</f>
        <v>15000</v>
      </c>
      <c r="F612" s="5">
        <f>F613</f>
        <v>12371000</v>
      </c>
    </row>
    <row r="613" spans="1:6" ht="26.2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12356000</v>
      </c>
      <c r="E613" s="5">
        <f>E614+E617+E620+E625</f>
        <v>15000</v>
      </c>
      <c r="F613" s="5">
        <f>F614+F617+F620+F625</f>
        <v>12371000</v>
      </c>
    </row>
    <row r="614" spans="1:6" ht="26.2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2.5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6.2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02'!C526</f>
        <v>0</v>
      </c>
      <c r="D619" s="5">
        <f>'sursa 02'!D526</f>
        <v>1949000</v>
      </c>
      <c r="E619" s="5">
        <f>'sursa 02'!E526</f>
        <v>0</v>
      </c>
      <c r="F619" s="5">
        <f>'sursa 02'!F526</f>
        <v>1949000</v>
      </c>
    </row>
    <row r="620" spans="1:6" ht="39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6.2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02'!C529</f>
        <v>0</v>
      </c>
      <c r="D622" s="5">
        <f>'sursa 02'!D529</f>
        <v>956000</v>
      </c>
      <c r="E622" s="5">
        <f>'sursa 02'!E529</f>
        <v>0</v>
      </c>
      <c r="F622" s="5">
        <f>'sursa 02'!F529</f>
        <v>956000</v>
      </c>
    </row>
    <row r="623" spans="1:6" ht="12.75">
      <c r="A623" s="7" t="s">
        <v>96</v>
      </c>
      <c r="B623" s="4" t="s">
        <v>97</v>
      </c>
      <c r="C623" s="5">
        <f>'sursa 02'!C530</f>
        <v>0</v>
      </c>
      <c r="D623" s="5">
        <f>'sursa 02'!D530</f>
        <v>5414000</v>
      </c>
      <c r="E623" s="5">
        <f>'sursa 02'!E530</f>
        <v>0</v>
      </c>
      <c r="F623" s="5">
        <f>'sursa 02'!F530</f>
        <v>5414000</v>
      </c>
    </row>
    <row r="624" spans="1:6" ht="12.75">
      <c r="A624" s="7" t="s">
        <v>295</v>
      </c>
      <c r="B624" s="4" t="s">
        <v>297</v>
      </c>
      <c r="C624" s="5">
        <f>'sursa 02'!C531</f>
        <v>0</v>
      </c>
      <c r="D624" s="5">
        <f>'sursa 02'!D531</f>
        <v>1449000</v>
      </c>
      <c r="E624" s="5">
        <f>'sursa 02'!E531</f>
        <v>0</v>
      </c>
      <c r="F624" s="5">
        <f>'sursa 02'!F531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2588000</v>
      </c>
      <c r="E625" s="5">
        <f t="shared" si="104"/>
        <v>15000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2588000</v>
      </c>
      <c r="E626" s="5">
        <f t="shared" si="104"/>
        <v>15000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2588000</v>
      </c>
      <c r="E627" s="5">
        <f>E629+E628</f>
        <v>15000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02'!C535</f>
        <v>0</v>
      </c>
      <c r="D628" s="5">
        <f>'sursa 02'!D535</f>
        <v>80000</v>
      </c>
      <c r="E628" s="5">
        <f>'sursa 02'!E535</f>
        <v>0</v>
      </c>
      <c r="F628" s="5">
        <f>'sursa 02'!F535</f>
        <v>80000</v>
      </c>
    </row>
    <row r="629" spans="1:6" ht="12.75">
      <c r="A629" s="7" t="s">
        <v>110</v>
      </c>
      <c r="B629" s="4" t="s">
        <v>111</v>
      </c>
      <c r="C629" s="5">
        <f>'sursa 02'!C536+'sursa 10'!C210</f>
        <v>0</v>
      </c>
      <c r="D629" s="5">
        <f>'sursa 02'!D536+'sursa 10'!D210</f>
        <v>2508000</v>
      </c>
      <c r="E629" s="5">
        <f>'sursa 02'!E536+'sursa 10'!E210</f>
        <v>15000</v>
      </c>
      <c r="F629" s="5">
        <f>'sursa 02'!F536+'sursa 10'!F210</f>
        <v>2523000</v>
      </c>
    </row>
    <row r="630" spans="1:8" ht="39">
      <c r="A630" s="7" t="s">
        <v>345</v>
      </c>
      <c r="B630" s="4" t="s">
        <v>322</v>
      </c>
      <c r="C630" s="5">
        <f>C631</f>
        <v>0</v>
      </c>
      <c r="D630" s="5">
        <f>D631</f>
        <v>3684000</v>
      </c>
      <c r="E630" s="5">
        <f>E631</f>
        <v>23000</v>
      </c>
      <c r="F630" s="5">
        <f>F631</f>
        <v>3707000</v>
      </c>
      <c r="H630" s="12"/>
    </row>
    <row r="631" spans="1:6" ht="26.25">
      <c r="A631" s="7" t="s">
        <v>274</v>
      </c>
      <c r="B631" s="4" t="s">
        <v>89</v>
      </c>
      <c r="C631" s="5">
        <f>C632+C641</f>
        <v>0</v>
      </c>
      <c r="D631" s="5">
        <f>D632+D641</f>
        <v>3684000</v>
      </c>
      <c r="E631" s="5">
        <f>E632+E641</f>
        <v>23000</v>
      </c>
      <c r="F631" s="5">
        <f>F632+F641</f>
        <v>3707000</v>
      </c>
    </row>
    <row r="632" spans="1:6" ht="39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6.2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02'!C541</f>
        <v>0</v>
      </c>
      <c r="D634" s="5">
        <f>'sursa 02'!D541</f>
        <v>0</v>
      </c>
      <c r="E634" s="5">
        <f>'sursa 02'!E541</f>
        <v>0</v>
      </c>
      <c r="F634" s="5">
        <f>'sursa 02'!F541</f>
        <v>0</v>
      </c>
    </row>
    <row r="635" spans="1:6" ht="26.2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02'!C543</f>
        <v>0</v>
      </c>
      <c r="D636" s="5">
        <f>'sursa 02'!D543</f>
        <v>325000</v>
      </c>
      <c r="E636" s="5">
        <f>'sursa 02'!E543</f>
        <v>0</v>
      </c>
      <c r="F636" s="5">
        <f>'sursa 02'!F543</f>
        <v>325000</v>
      </c>
    </row>
    <row r="637" spans="1:6" ht="12.75">
      <c r="A637" s="7" t="s">
        <v>96</v>
      </c>
      <c r="B637" s="4" t="s">
        <v>301</v>
      </c>
      <c r="C637" s="5">
        <f>'sursa 02'!C544</f>
        <v>0</v>
      </c>
      <c r="D637" s="5">
        <f>'sursa 02'!D544</f>
        <v>1759000</v>
      </c>
      <c r="E637" s="5">
        <f>'sursa 02'!E544</f>
        <v>0</v>
      </c>
      <c r="F637" s="5">
        <f>'sursa 02'!F544</f>
        <v>1759000</v>
      </c>
    </row>
    <row r="638" spans="1:6" ht="26.2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915000</v>
      </c>
      <c r="E641" s="5">
        <f t="shared" si="105"/>
        <v>23000</v>
      </c>
      <c r="F641" s="5">
        <f t="shared" si="105"/>
        <v>938000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915000</v>
      </c>
      <c r="E642" s="5">
        <f t="shared" si="105"/>
        <v>23000</v>
      </c>
      <c r="F642" s="5">
        <f t="shared" si="105"/>
        <v>938000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915000</v>
      </c>
      <c r="E643" s="5">
        <f>E644+E645+E646+E647</f>
        <v>23000</v>
      </c>
      <c r="F643" s="5">
        <f>F644+F645+F646+F647</f>
        <v>938000</v>
      </c>
    </row>
    <row r="644" spans="1:6" ht="12.75">
      <c r="A644" s="7" t="s">
        <v>104</v>
      </c>
      <c r="B644" s="4" t="s">
        <v>105</v>
      </c>
      <c r="C644" s="5">
        <f>'sursa 02'!C550</f>
        <v>0</v>
      </c>
      <c r="D644" s="5">
        <f>'sursa 02'!D550</f>
        <v>236000</v>
      </c>
      <c r="E644" s="5">
        <f>'sursa 02'!E550</f>
        <v>0</v>
      </c>
      <c r="F644" s="5">
        <f>'sursa 02'!F550</f>
        <v>236000</v>
      </c>
    </row>
    <row r="645" spans="1:6" ht="12.75">
      <c r="A645" s="7" t="s">
        <v>106</v>
      </c>
      <c r="B645" s="4" t="s">
        <v>107</v>
      </c>
      <c r="C645" s="5">
        <f>'sursa 02'!C551</f>
        <v>0</v>
      </c>
      <c r="D645" s="5">
        <f>'sursa 02'!D551</f>
        <v>604500</v>
      </c>
      <c r="E645" s="5">
        <f>'sursa 02'!E551</f>
        <v>23000</v>
      </c>
      <c r="F645" s="5">
        <f>'sursa 02'!F551</f>
        <v>627500</v>
      </c>
    </row>
    <row r="646" spans="1:6" ht="12.75">
      <c r="A646" s="7" t="s">
        <v>108</v>
      </c>
      <c r="B646" s="4" t="s">
        <v>109</v>
      </c>
      <c r="C646" s="5">
        <f>'sursa 02'!C552</f>
        <v>0</v>
      </c>
      <c r="D646" s="5">
        <f>'sursa 02'!D552</f>
        <v>74500</v>
      </c>
      <c r="E646" s="5">
        <f>'sursa 02'!E552</f>
        <v>0</v>
      </c>
      <c r="F646" s="5">
        <f>'sursa 02'!F552</f>
        <v>74500</v>
      </c>
    </row>
    <row r="647" spans="1:6" ht="12.75">
      <c r="A647" s="7" t="s">
        <v>110</v>
      </c>
      <c r="B647" s="4" t="s">
        <v>111</v>
      </c>
      <c r="C647" s="5">
        <f>'sursa 02'!C553</f>
        <v>0</v>
      </c>
      <c r="D647" s="5">
        <f>'sursa 02'!D553</f>
        <v>0</v>
      </c>
      <c r="E647" s="5">
        <f>'sursa 02'!E553</f>
        <v>0</v>
      </c>
      <c r="F647" s="5">
        <f>'sursa 02'!F553</f>
        <v>0</v>
      </c>
    </row>
    <row r="648" spans="1:6" ht="26.2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6.2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26.2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9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02'!C559</f>
        <v>0</v>
      </c>
      <c r="D653" s="5">
        <f>'sursa 02'!D559</f>
        <v>779000</v>
      </c>
      <c r="E653" s="5">
        <f>'sursa 02'!E559</f>
        <v>0</v>
      </c>
      <c r="F653" s="5">
        <f>'sursa 02'!F559</f>
        <v>779000</v>
      </c>
    </row>
    <row r="654" spans="1:6" ht="26.2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26.2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2.5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6.2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02'!C568</f>
        <v>0</v>
      </c>
      <c r="D662" s="5">
        <f>'sursa 02'!D568</f>
        <v>0</v>
      </c>
      <c r="E662" s="5">
        <f>'sursa 02'!E568</f>
        <v>0</v>
      </c>
      <c r="F662" s="5">
        <f>'sursa 02'!F568</f>
        <v>0</v>
      </c>
    </row>
    <row r="663" spans="1:6" ht="12.75">
      <c r="A663" s="7" t="s">
        <v>110</v>
      </c>
      <c r="B663" s="4" t="s">
        <v>111</v>
      </c>
      <c r="C663" s="5">
        <f>'sursa 02'!C569</f>
        <v>0</v>
      </c>
      <c r="D663" s="5">
        <f>'sursa 02'!D569</f>
        <v>0</v>
      </c>
      <c r="E663" s="5">
        <f>'sursa 02'!E569</f>
        <v>0</v>
      </c>
      <c r="F663" s="5">
        <f>'sursa 02'!F569</f>
        <v>0</v>
      </c>
    </row>
    <row r="664" spans="1:6" ht="26.25">
      <c r="A664" s="7" t="s">
        <v>329</v>
      </c>
      <c r="B664" s="4" t="s">
        <v>330</v>
      </c>
      <c r="C664" s="5">
        <f>C665+C684</f>
        <v>0</v>
      </c>
      <c r="D664" s="5">
        <f>D665+D684</f>
        <v>146947000</v>
      </c>
      <c r="E664" s="5">
        <f>E665+E684</f>
        <v>-85000</v>
      </c>
      <c r="F664" s="5">
        <f>F665+F684</f>
        <v>146862000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146947000</v>
      </c>
      <c r="E665" s="5">
        <f>E666</f>
        <v>-85000</v>
      </c>
      <c r="F665" s="5">
        <f>F666</f>
        <v>146862000</v>
      </c>
    </row>
    <row r="666" spans="1:6" ht="26.2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146947000</v>
      </c>
      <c r="E666" s="5">
        <f>E667+E670+E674+E679</f>
        <v>-85000</v>
      </c>
      <c r="F666" s="5">
        <f>F667+F670+F674+F679</f>
        <v>146862000</v>
      </c>
    </row>
    <row r="667" spans="1:6" ht="26.2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02'!C575</f>
        <v>0</v>
      </c>
      <c r="D669" s="5">
        <f>'sursa 02'!D575</f>
        <v>0</v>
      </c>
      <c r="E669" s="5">
        <f>'sursa 02'!E575</f>
        <v>0</v>
      </c>
      <c r="F669" s="5">
        <f>'sursa 02'!F575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9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02'!C578</f>
        <v>0</v>
      </c>
      <c r="D672" s="5">
        <f>'sursa 02'!D578</f>
        <v>1290000</v>
      </c>
      <c r="E672" s="5">
        <f>'sursa 02'!E578</f>
        <v>0</v>
      </c>
      <c r="F672" s="5">
        <f>'sursa 02'!F578</f>
        <v>1290000</v>
      </c>
    </row>
    <row r="673" spans="1:6" ht="12.75">
      <c r="A673" s="7" t="s">
        <v>289</v>
      </c>
      <c r="B673" s="4" t="s">
        <v>290</v>
      </c>
      <c r="C673" s="5">
        <f>'sursa 02'!C579</f>
        <v>0</v>
      </c>
      <c r="D673" s="5">
        <f>'sursa 02'!D579</f>
        <v>10366000</v>
      </c>
      <c r="E673" s="5">
        <f>'sursa 02'!E579</f>
        <v>0</v>
      </c>
      <c r="F673" s="5">
        <f>'sursa 02'!F579</f>
        <v>10366000</v>
      </c>
    </row>
    <row r="674" spans="1:6" ht="39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6.2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02'!C582</f>
        <v>0</v>
      </c>
      <c r="D676" s="5">
        <f>'sursa 02'!D582</f>
        <v>11879000</v>
      </c>
      <c r="E676" s="5">
        <f>'sursa 02'!E582</f>
        <v>0</v>
      </c>
      <c r="F676" s="5">
        <f>'sursa 02'!F582</f>
        <v>11879000</v>
      </c>
    </row>
    <row r="677" spans="1:6" ht="12.75">
      <c r="A677" s="7" t="s">
        <v>96</v>
      </c>
      <c r="B677" s="4" t="s">
        <v>97</v>
      </c>
      <c r="C677" s="5">
        <f>'sursa 02'!C583</f>
        <v>0</v>
      </c>
      <c r="D677" s="5">
        <f>'sursa 02'!D583</f>
        <v>67311000</v>
      </c>
      <c r="E677" s="5">
        <f>'sursa 02'!E583</f>
        <v>0</v>
      </c>
      <c r="F677" s="5">
        <f>'sursa 02'!F583</f>
        <v>67311000</v>
      </c>
    </row>
    <row r="678" spans="1:6" ht="12.75">
      <c r="A678" s="7" t="s">
        <v>295</v>
      </c>
      <c r="B678" s="4" t="s">
        <v>297</v>
      </c>
      <c r="C678" s="5">
        <f>'sursa 02'!C584</f>
        <v>0</v>
      </c>
      <c r="D678" s="5">
        <f>'sursa 02'!D584</f>
        <v>4052000</v>
      </c>
      <c r="E678" s="5">
        <f>'sursa 02'!E584</f>
        <v>0</v>
      </c>
      <c r="F678" s="5">
        <f>'sursa 02'!F584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52049000</v>
      </c>
      <c r="E679" s="5">
        <f t="shared" si="110"/>
        <v>-85000</v>
      </c>
      <c r="F679" s="5">
        <f t="shared" si="110"/>
        <v>51964000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52049000</v>
      </c>
      <c r="E680" s="5">
        <f t="shared" si="110"/>
        <v>-85000</v>
      </c>
      <c r="F680" s="5">
        <f t="shared" si="110"/>
        <v>51964000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52049000</v>
      </c>
      <c r="E681" s="5">
        <f>E682+E683</f>
        <v>-85000</v>
      </c>
      <c r="F681" s="5">
        <f>F682+F683</f>
        <v>51964000</v>
      </c>
    </row>
    <row r="682" spans="1:6" ht="12.75">
      <c r="A682" s="7" t="s">
        <v>106</v>
      </c>
      <c r="B682" s="4" t="s">
        <v>107</v>
      </c>
      <c r="C682" s="5">
        <f>'sursa 02'!C588</f>
        <v>0</v>
      </c>
      <c r="D682" s="5">
        <f>'sursa 02'!D588</f>
        <v>1000000</v>
      </c>
      <c r="E682" s="5">
        <f>'sursa 02'!E588</f>
        <v>0</v>
      </c>
      <c r="F682" s="5">
        <f>'sursa 02'!F588</f>
        <v>1000000</v>
      </c>
    </row>
    <row r="683" spans="1:6" ht="12.75">
      <c r="A683" s="7" t="s">
        <v>110</v>
      </c>
      <c r="B683" s="4" t="s">
        <v>111</v>
      </c>
      <c r="C683" s="5">
        <f>'sursa 02'!C589</f>
        <v>0</v>
      </c>
      <c r="D683" s="5">
        <f>'sursa 02'!D589</f>
        <v>51049000</v>
      </c>
      <c r="E683" s="5">
        <f>'sursa 02'!E589</f>
        <v>-85000</v>
      </c>
      <c r="F683" s="5">
        <f>'sursa 02'!F589</f>
        <v>50964000</v>
      </c>
    </row>
    <row r="684" spans="1:6" ht="26.2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26.2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02'!C595</f>
        <v>0</v>
      </c>
      <c r="D689" s="5">
        <f>'sursa 02'!D595</f>
        <v>0</v>
      </c>
      <c r="E689" s="5">
        <f>'sursa 02'!E595</f>
        <v>0</v>
      </c>
      <c r="F689" s="5">
        <f>'sursa 02'!F595</f>
        <v>0</v>
      </c>
    </row>
    <row r="690" spans="1:6" ht="12.75">
      <c r="A690" s="7" t="s">
        <v>110</v>
      </c>
      <c r="B690" s="4" t="s">
        <v>111</v>
      </c>
      <c r="C690" s="5">
        <f>'sursa 02'!C596</f>
        <v>0</v>
      </c>
      <c r="D690" s="5">
        <f>'sursa 02'!D596</f>
        <v>0</v>
      </c>
      <c r="E690" s="5">
        <f>'sursa 02'!E596</f>
        <v>0</v>
      </c>
      <c r="F690" s="5">
        <f>'sursa 02'!F596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autoFilter ref="D7:F693"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nr.1/c la HCJ nr._____/2021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A58">
      <selection activeCell="E316" sqref="E316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437352000</v>
      </c>
      <c r="E5" s="5">
        <f>E7+E42+E53+E55+E39</f>
        <v>486000</v>
      </c>
      <c r="F5" s="5">
        <f>F7+F42+F53+F55+F39</f>
        <v>437838000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166390000</v>
      </c>
      <c r="E6" s="5">
        <f>E7-E15</f>
        <v>20000</v>
      </c>
      <c r="F6" s="5">
        <f>F7-F15</f>
        <v>166410000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334562000</v>
      </c>
      <c r="E7" s="5">
        <f>E8+E22</f>
        <v>20000</v>
      </c>
      <c r="F7" s="5">
        <f>F8+F22</f>
        <v>334582000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0</v>
      </c>
      <c r="F8" s="5">
        <f>F9+F14</f>
        <v>270429000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0</v>
      </c>
      <c r="F9" s="5">
        <f t="shared" si="0"/>
        <v>101157000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0</v>
      </c>
      <c r="F10" s="5">
        <f t="shared" si="0"/>
        <v>101157000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0</v>
      </c>
      <c r="F11" s="5">
        <f>F12+F13</f>
        <v>101157000</v>
      </c>
    </row>
    <row r="12" spans="1:6" ht="12.75">
      <c r="A12" s="7" t="s">
        <v>153</v>
      </c>
      <c r="B12" s="4" t="s">
        <v>154</v>
      </c>
      <c r="C12" s="5">
        <f aca="true" t="shared" si="1" ref="C12:F13">C297</f>
        <v>0</v>
      </c>
      <c r="D12" s="5">
        <v>88734000</v>
      </c>
      <c r="E12" s="5">
        <f t="shared" si="1"/>
        <v>0</v>
      </c>
      <c r="F12" s="5">
        <f t="shared" si="1"/>
        <v>88734000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0</v>
      </c>
      <c r="F13" s="5">
        <f t="shared" si="1"/>
        <v>12423000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0</v>
      </c>
      <c r="F14" s="5">
        <f>F15+F19</f>
        <v>169272000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0</v>
      </c>
      <c r="F15" s="5">
        <f>F16+F17+F18</f>
        <v>168172000</v>
      </c>
    </row>
    <row r="16" spans="1:6" ht="26.25">
      <c r="A16" s="7" t="s">
        <v>161</v>
      </c>
      <c r="B16" s="4" t="s">
        <v>162</v>
      </c>
      <c r="C16" s="5">
        <f aca="true" t="shared" si="2" ref="C16:F18">C301</f>
        <v>0</v>
      </c>
      <c r="D16" s="5">
        <v>102487000</v>
      </c>
      <c r="E16" s="5">
        <f t="shared" si="2"/>
        <v>0</v>
      </c>
      <c r="F16" s="5">
        <f t="shared" si="2"/>
        <v>102487000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0</v>
      </c>
      <c r="F17" s="5">
        <f t="shared" si="2"/>
        <v>9265000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6.2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C305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64133000</v>
      </c>
      <c r="E22" s="5">
        <f>E23+E27</f>
        <v>20000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C311</f>
        <v>0</v>
      </c>
      <c r="D26" s="5">
        <v>800000</v>
      </c>
      <c r="E26" s="5">
        <f>E311</f>
        <v>0</v>
      </c>
      <c r="F26" s="5">
        <f>F311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63333000</v>
      </c>
      <c r="E27" s="5">
        <f>E28+E31+E34</f>
        <v>20000</v>
      </c>
      <c r="F27" s="5">
        <f>F28+F31+F34</f>
        <v>63353000</v>
      </c>
    </row>
    <row r="28" spans="1:6" ht="39">
      <c r="A28" s="7" t="s">
        <v>181</v>
      </c>
      <c r="B28" s="4" t="s">
        <v>182</v>
      </c>
      <c r="C28" s="5">
        <f>C29+C30</f>
        <v>0</v>
      </c>
      <c r="D28" s="5">
        <v>2800000</v>
      </c>
      <c r="E28" s="5">
        <f>E29+E30</f>
        <v>1164000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C314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0</v>
      </c>
      <c r="E30" s="5">
        <f t="shared" si="5"/>
        <v>1164000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C318</f>
        <v>0</v>
      </c>
      <c r="D33" s="5">
        <v>100000</v>
      </c>
      <c r="E33" s="5">
        <f>E318</f>
        <v>0</v>
      </c>
      <c r="F33" s="5">
        <f>F318</f>
        <v>100000</v>
      </c>
    </row>
    <row r="34" spans="1:6" ht="39">
      <c r="A34" s="7" t="s">
        <v>191</v>
      </c>
      <c r="B34" s="4" t="s">
        <v>192</v>
      </c>
      <c r="C34" s="5">
        <f>C38+C35</f>
        <v>0</v>
      </c>
      <c r="D34" s="5">
        <v>60433000</v>
      </c>
      <c r="E34" s="5">
        <f>E38+E35</f>
        <v>-1144000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C320</f>
        <v>0</v>
      </c>
      <c r="D35" s="5">
        <v>60373000</v>
      </c>
      <c r="E35" s="5">
        <f>E320</f>
        <v>-1164000</v>
      </c>
      <c r="F35" s="5">
        <f>F320</f>
        <v>59209000</v>
      </c>
    </row>
    <row r="36" spans="1:6" ht="26.25">
      <c r="A36" s="7" t="s">
        <v>127</v>
      </c>
      <c r="B36" s="4" t="s">
        <v>383</v>
      </c>
      <c r="C36" s="5">
        <f>C323</f>
        <v>0</v>
      </c>
      <c r="D36" s="5">
        <v>-10368000</v>
      </c>
      <c r="E36" s="5">
        <f>E323</f>
        <v>-37000</v>
      </c>
      <c r="F36" s="5">
        <f>F323</f>
        <v>-10405000</v>
      </c>
    </row>
    <row r="37" spans="1:6" ht="12.75">
      <c r="A37" s="7" t="s">
        <v>37</v>
      </c>
      <c r="B37" s="4" t="s">
        <v>381</v>
      </c>
      <c r="C37" s="5">
        <f>C445</f>
        <v>0</v>
      </c>
      <c r="D37" s="5">
        <v>10368000</v>
      </c>
      <c r="E37" s="5">
        <f>E445</f>
        <v>37000</v>
      </c>
      <c r="F37" s="5">
        <f>F445</f>
        <v>10405000</v>
      </c>
    </row>
    <row r="38" spans="1:6" ht="12.75">
      <c r="A38" s="7" t="s">
        <v>193</v>
      </c>
      <c r="B38" s="4" t="s">
        <v>194</v>
      </c>
      <c r="C38" s="5">
        <f>C321</f>
        <v>0</v>
      </c>
      <c r="D38" s="5">
        <v>60000</v>
      </c>
      <c r="E38" s="5">
        <f>E321</f>
        <v>20000</v>
      </c>
      <c r="F38" s="5">
        <f>F321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0</v>
      </c>
      <c r="E39" s="5">
        <f>E40+E41</f>
        <v>8000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C447</f>
        <v>0</v>
      </c>
      <c r="D40" s="5">
        <v>0</v>
      </c>
      <c r="E40" s="5">
        <f>E447</f>
        <v>2000</v>
      </c>
      <c r="F40" s="5">
        <f>F447</f>
        <v>2000</v>
      </c>
    </row>
    <row r="41" spans="1:6" ht="26.25">
      <c r="A41" s="7" t="s">
        <v>412</v>
      </c>
      <c r="B41" s="20">
        <v>390207</v>
      </c>
      <c r="C41" s="5"/>
      <c r="D41" s="5">
        <v>0</v>
      </c>
      <c r="E41" s="5">
        <f>E448</f>
        <v>6000</v>
      </c>
      <c r="F41" s="5">
        <f>F448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20241000</v>
      </c>
      <c r="E42" s="5">
        <f t="shared" si="7"/>
        <v>458000</v>
      </c>
      <c r="F42" s="5">
        <f t="shared" si="7"/>
        <v>20699000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20241000</v>
      </c>
      <c r="E43" s="5">
        <f t="shared" si="7"/>
        <v>458000</v>
      </c>
      <c r="F43" s="5">
        <f t="shared" si="7"/>
        <v>20699000</v>
      </c>
    </row>
    <row r="44" spans="1:6" ht="52.5">
      <c r="A44" s="7" t="s">
        <v>196</v>
      </c>
      <c r="B44" s="4" t="s">
        <v>197</v>
      </c>
      <c r="C44" s="5">
        <f>C47+C49+C50+C51+C45+C48</f>
        <v>0</v>
      </c>
      <c r="D44" s="5">
        <v>20241000</v>
      </c>
      <c r="E44" s="5">
        <f>E47+E49+E50+E51+E45+E48</f>
        <v>458000</v>
      </c>
      <c r="F44" s="5">
        <f>F47+F49+F50+F51+F45+F48</f>
        <v>20699000</v>
      </c>
    </row>
    <row r="45" spans="1:6" ht="26.25">
      <c r="A45" s="7" t="s">
        <v>364</v>
      </c>
      <c r="B45" s="4" t="s">
        <v>365</v>
      </c>
      <c r="C45" s="5">
        <f>C46</f>
        <v>0</v>
      </c>
      <c r="D45" s="5">
        <v>0</v>
      </c>
      <c r="E45" s="5">
        <f>E46</f>
        <v>458000</v>
      </c>
      <c r="F45" s="5">
        <f>F46</f>
        <v>458000</v>
      </c>
    </row>
    <row r="46" spans="1:6" ht="26.25">
      <c r="A46" s="7" t="s">
        <v>435</v>
      </c>
      <c r="B46" s="20">
        <v>42021601</v>
      </c>
      <c r="C46" s="5">
        <f>C453</f>
        <v>0</v>
      </c>
      <c r="D46" s="5">
        <v>0</v>
      </c>
      <c r="E46" s="5">
        <f>E453</f>
        <v>458000</v>
      </c>
      <c r="F46" s="5">
        <f>F453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C327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0</v>
      </c>
      <c r="F48" s="5">
        <f t="shared" si="8"/>
        <v>0</v>
      </c>
    </row>
    <row r="49" spans="1:6" ht="12.75">
      <c r="A49" s="7" t="s">
        <v>200</v>
      </c>
      <c r="B49" s="4" t="s">
        <v>201</v>
      </c>
      <c r="C49" s="5">
        <f aca="true" t="shared" si="9" ref="C49:F50">C454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9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6.25">
      <c r="A51" s="7" t="s">
        <v>204</v>
      </c>
      <c r="B51" s="4" t="s">
        <v>205</v>
      </c>
      <c r="C51" s="5">
        <f>C329</f>
        <v>0</v>
      </c>
      <c r="D51" s="5">
        <v>32000</v>
      </c>
      <c r="E51" s="5">
        <f>E329</f>
        <v>0</v>
      </c>
      <c r="F51" s="5">
        <f>F329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6.25">
      <c r="A54" s="7" t="s">
        <v>208</v>
      </c>
      <c r="B54" s="4" t="s">
        <v>209</v>
      </c>
      <c r="C54" s="5">
        <f>C457</f>
        <v>0</v>
      </c>
      <c r="D54" s="5">
        <v>0</v>
      </c>
      <c r="E54" s="5">
        <f>E457</f>
        <v>0</v>
      </c>
      <c r="F54" s="5">
        <f>F457</f>
        <v>0</v>
      </c>
    </row>
    <row r="55" spans="1:6" ht="26.2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26.2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C460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C464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C84+C101+C109+C119+C133+C151+C184+C219+C224+C241+C244+C275+C65</f>
        <v>0</v>
      </c>
      <c r="D63" s="5">
        <v>499852000</v>
      </c>
      <c r="E63" s="5">
        <f>E84+E101+E109+E119+E133+E151+E184+E219+E224+E241+E244+E275+E65</f>
        <v>486000</v>
      </c>
      <c r="F63" s="5">
        <f>F84+F101+F109+F119+F133+F151+F184+F219+F224+F241+F244+F275+F65</f>
        <v>500338000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45109000</v>
      </c>
      <c r="E64" s="5">
        <f>E65+E84+E101</f>
        <v>9000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33065000</v>
      </c>
      <c r="E65" s="5">
        <f>E66+E71</f>
        <v>32000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C335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6.2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6.2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C338</f>
        <v>0</v>
      </c>
      <c r="D70" s="5">
        <v>170000</v>
      </c>
      <c r="E70" s="5">
        <f>E338</f>
        <v>0</v>
      </c>
      <c r="F70" s="5">
        <f>F338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2615000</v>
      </c>
      <c r="E71" s="5">
        <f>E72+E80</f>
        <v>32000</v>
      </c>
      <c r="F71" s="5">
        <f>F72+F80</f>
        <v>2647000</v>
      </c>
    </row>
    <row r="72" spans="1:6" ht="26.2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C472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C475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733000</v>
      </c>
      <c r="E80" s="5">
        <f t="shared" si="15"/>
        <v>32000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733000</v>
      </c>
      <c r="E81" s="5">
        <f t="shared" si="15"/>
        <v>32000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733000</v>
      </c>
      <c r="E82" s="5">
        <f t="shared" si="15"/>
        <v>32000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C481</f>
        <v>0</v>
      </c>
      <c r="D83" s="5">
        <v>733000</v>
      </c>
      <c r="E83" s="5">
        <f>E481</f>
        <v>32000</v>
      </c>
      <c r="F83" s="5">
        <f>F481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11178000</v>
      </c>
      <c r="E84" s="5">
        <f>E85+E93</f>
        <v>-23000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10668000</v>
      </c>
      <c r="E85" s="5">
        <f>E86+E87+E90+E88</f>
        <v>-23000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C341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6.2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23000</v>
      </c>
      <c r="E88" s="5">
        <f>E89</f>
        <v>-23000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23000</v>
      </c>
      <c r="E89" s="5">
        <f>E344</f>
        <v>-23000</v>
      </c>
      <c r="F89" s="5">
        <f>F344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9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C347</f>
        <v>0</v>
      </c>
      <c r="D92" s="5">
        <v>8958000</v>
      </c>
      <c r="E92" s="5">
        <f>E347</f>
        <v>0</v>
      </c>
      <c r="F92" s="5">
        <f>F347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C486</f>
        <v>0</v>
      </c>
      <c r="D96" s="5">
        <v>153000</v>
      </c>
      <c r="E96" s="5">
        <f>E486</f>
        <v>0</v>
      </c>
      <c r="F96" s="5">
        <f>F486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C490</f>
        <v>0</v>
      </c>
      <c r="D100" s="5">
        <v>357000</v>
      </c>
      <c r="E100" s="5">
        <f>E490</f>
        <v>0</v>
      </c>
      <c r="F100" s="5">
        <f>F490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C352</f>
        <v>0</v>
      </c>
      <c r="D105" s="5">
        <v>706000</v>
      </c>
      <c r="E105" s="5">
        <f>E352</f>
        <v>0</v>
      </c>
      <c r="F105" s="5">
        <f>F352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C354</f>
        <v>0</v>
      </c>
      <c r="D107" s="5">
        <v>160000</v>
      </c>
      <c r="E107" s="5">
        <f>E354</f>
        <v>0</v>
      </c>
      <c r="F107" s="5">
        <f>F354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6.25">
      <c r="A111" s="7" t="s">
        <v>80</v>
      </c>
      <c r="B111" s="4" t="s">
        <v>81</v>
      </c>
      <c r="C111" s="5">
        <f>C358</f>
        <v>0</v>
      </c>
      <c r="D111" s="5">
        <v>426000</v>
      </c>
      <c r="E111" s="5">
        <f>E358</f>
        <v>0</v>
      </c>
      <c r="F111" s="5">
        <f>F358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C497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C119+C133+C151+C184</f>
        <v>0</v>
      </c>
      <c r="D118" s="5">
        <v>188230000</v>
      </c>
      <c r="E118" s="5">
        <f>E119+E133+E151+E184</f>
        <v>-2444000</v>
      </c>
      <c r="F118" s="5">
        <f>F119+F133+F151+F184</f>
        <v>185786000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17572000</v>
      </c>
      <c r="E119" s="5">
        <f>E120+E128</f>
        <v>-3000000</v>
      </c>
      <c r="F119" s="5">
        <f>F120+F128</f>
        <v>14572000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17572000</v>
      </c>
      <c r="E120" s="5">
        <f>E121+E122+E126</f>
        <v>-3000000</v>
      </c>
      <c r="F120" s="5">
        <f>F121+F122+F126</f>
        <v>14572000</v>
      </c>
    </row>
    <row r="121" spans="1:6" ht="26.25">
      <c r="A121" s="7" t="s">
        <v>80</v>
      </c>
      <c r="B121" s="4" t="s">
        <v>81</v>
      </c>
      <c r="C121" s="5">
        <f>C362</f>
        <v>0</v>
      </c>
      <c r="D121" s="5">
        <v>1709000</v>
      </c>
      <c r="E121" s="5">
        <f>E362</f>
        <v>0</v>
      </c>
      <c r="F121" s="5">
        <f>F362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15637000</v>
      </c>
      <c r="E122" s="5">
        <f>E123</f>
        <v>-3000000</v>
      </c>
      <c r="F122" s="5">
        <f>F123</f>
        <v>12637000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15637000</v>
      </c>
      <c r="E123" s="5">
        <f>E124+E125</f>
        <v>-3000000</v>
      </c>
      <c r="F123" s="5">
        <f>F124+F125</f>
        <v>12637000</v>
      </c>
    </row>
    <row r="124" spans="1:6" ht="12.75">
      <c r="A124" s="7" t="s">
        <v>252</v>
      </c>
      <c r="B124" s="4" t="s">
        <v>253</v>
      </c>
      <c r="C124" s="5">
        <f aca="true" t="shared" si="23" ref="C124:F125">C365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12492000</v>
      </c>
      <c r="E125" s="5">
        <f t="shared" si="23"/>
        <v>-3000000</v>
      </c>
      <c r="F125" s="5">
        <f t="shared" si="23"/>
        <v>9492000</v>
      </c>
    </row>
    <row r="126" spans="1:6" ht="26.2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C368</f>
        <v>0</v>
      </c>
      <c r="D127" s="5">
        <v>226000</v>
      </c>
      <c r="E127" s="5">
        <f>E368</f>
        <v>0</v>
      </c>
      <c r="F127" s="5">
        <f>F368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C505</f>
        <v>0</v>
      </c>
      <c r="D132" s="5">
        <v>0</v>
      </c>
      <c r="E132" s="5">
        <f>E505</f>
        <v>0</v>
      </c>
      <c r="F132" s="5">
        <f>F505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10052000</v>
      </c>
      <c r="E133" s="5">
        <f>E134+E139</f>
        <v>518000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9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C373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7552000</v>
      </c>
      <c r="E139" s="5">
        <f>E140+E144+E147</f>
        <v>518000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7552000</v>
      </c>
      <c r="E140" s="5">
        <f>E141</f>
        <v>518000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7552000</v>
      </c>
      <c r="E141" s="5">
        <f>E142+E143</f>
        <v>518000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C510</f>
        <v>0</v>
      </c>
      <c r="D142" s="5">
        <v>7448000</v>
      </c>
      <c r="E142" s="5">
        <f t="shared" si="27"/>
        <v>518000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6.2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C514</f>
        <v>0</v>
      </c>
      <c r="D146" s="5">
        <v>0</v>
      </c>
      <c r="E146" s="5">
        <f>E514</f>
        <v>0</v>
      </c>
      <c r="F146" s="5">
        <f>F514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C518</f>
        <v>0</v>
      </c>
      <c r="D150" s="5">
        <v>0</v>
      </c>
      <c r="E150" s="5">
        <f>E518</f>
        <v>0</v>
      </c>
      <c r="F150" s="5">
        <f>F518</f>
        <v>0</v>
      </c>
    </row>
    <row r="151" spans="1:6" ht="12.75">
      <c r="A151" s="7" t="s">
        <v>319</v>
      </c>
      <c r="B151" s="4" t="s">
        <v>320</v>
      </c>
      <c r="C151" s="5">
        <f>C152+C167</f>
        <v>0</v>
      </c>
      <c r="D151" s="5">
        <v>67418000</v>
      </c>
      <c r="E151" s="5">
        <f>E152+E167</f>
        <v>15000</v>
      </c>
      <c r="F151" s="5">
        <f>F152+F167</f>
        <v>67433000</v>
      </c>
    </row>
    <row r="152" spans="1:6" ht="12.75">
      <c r="A152" s="7" t="s">
        <v>221</v>
      </c>
      <c r="B152" s="4" t="s">
        <v>222</v>
      </c>
      <c r="C152" s="5">
        <f>C153+C154+C155+C158+C163</f>
        <v>0</v>
      </c>
      <c r="D152" s="5">
        <v>55062000</v>
      </c>
      <c r="E152" s="5">
        <f>E153+E154+E155+E158+E163</f>
        <v>0</v>
      </c>
      <c r="F152" s="5">
        <f>F153+F154+F155+F158+F163</f>
        <v>55062000</v>
      </c>
    </row>
    <row r="153" spans="1:6" ht="12.75">
      <c r="A153" s="7" t="s">
        <v>78</v>
      </c>
      <c r="B153" s="4" t="s">
        <v>79</v>
      </c>
      <c r="C153" s="5">
        <f aca="true" t="shared" si="30" ref="C153:F154">C377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6.2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0</v>
      </c>
      <c r="F154" s="5">
        <f t="shared" si="30"/>
        <v>2018000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29855000</v>
      </c>
      <c r="E155" s="5">
        <f t="shared" si="31"/>
        <v>0</v>
      </c>
      <c r="F155" s="5">
        <f t="shared" si="31"/>
        <v>29855000</v>
      </c>
    </row>
    <row r="156" spans="1:6" ht="39">
      <c r="A156" s="7" t="s">
        <v>234</v>
      </c>
      <c r="B156" s="4" t="s">
        <v>235</v>
      </c>
      <c r="C156" s="5">
        <f t="shared" si="31"/>
        <v>0</v>
      </c>
      <c r="D156" s="5">
        <v>29855000</v>
      </c>
      <c r="E156" s="5">
        <f t="shared" si="31"/>
        <v>0</v>
      </c>
      <c r="F156" s="5">
        <f t="shared" si="31"/>
        <v>29855000</v>
      </c>
    </row>
    <row r="157" spans="1:6" ht="12.75">
      <c r="A157" s="7" t="s">
        <v>236</v>
      </c>
      <c r="B157" s="4" t="s">
        <v>237</v>
      </c>
      <c r="C157" s="5">
        <f>C381</f>
        <v>0</v>
      </c>
      <c r="D157" s="5">
        <v>29855000</v>
      </c>
      <c r="E157" s="5">
        <f>E381</f>
        <v>0</v>
      </c>
      <c r="F157" s="5">
        <f>F381</f>
        <v>29855000</v>
      </c>
    </row>
    <row r="158" spans="1:6" ht="26.25">
      <c r="A158" s="7" t="s">
        <v>82</v>
      </c>
      <c r="B158" s="4" t="s">
        <v>83</v>
      </c>
      <c r="C158" s="5">
        <f>C159+C160+C161+C162</f>
        <v>0</v>
      </c>
      <c r="D158" s="5">
        <v>19682000</v>
      </c>
      <c r="E158" s="5">
        <f>E159+E160+E161+E162</f>
        <v>0</v>
      </c>
      <c r="F158" s="5">
        <f>F159+F160+F161+F162</f>
        <v>19682000</v>
      </c>
    </row>
    <row r="159" spans="1:6" ht="12.75">
      <c r="A159" s="7" t="s">
        <v>256</v>
      </c>
      <c r="B159" s="4" t="s">
        <v>257</v>
      </c>
      <c r="C159" s="5">
        <f aca="true" t="shared" si="32" ref="C159:F162">C383</f>
        <v>0</v>
      </c>
      <c r="D159" s="5">
        <v>1100000</v>
      </c>
      <c r="E159" s="5">
        <f t="shared" si="32"/>
        <v>0</v>
      </c>
      <c r="F159" s="5">
        <f t="shared" si="32"/>
        <v>1100000</v>
      </c>
    </row>
    <row r="160" spans="1:6" ht="12.75">
      <c r="A160" s="7" t="s">
        <v>258</v>
      </c>
      <c r="B160" s="4" t="s">
        <v>259</v>
      </c>
      <c r="C160" s="5">
        <f t="shared" si="32"/>
        <v>0</v>
      </c>
      <c r="D160" s="5">
        <v>600000</v>
      </c>
      <c r="E160" s="5">
        <f t="shared" si="32"/>
        <v>0</v>
      </c>
      <c r="F160" s="5">
        <f t="shared" si="32"/>
        <v>600000</v>
      </c>
    </row>
    <row r="161" spans="1:6" ht="12.75">
      <c r="A161" s="7" t="s">
        <v>260</v>
      </c>
      <c r="B161" s="4" t="s">
        <v>261</v>
      </c>
      <c r="C161" s="5">
        <f t="shared" si="32"/>
        <v>0</v>
      </c>
      <c r="D161" s="5">
        <v>17974000</v>
      </c>
      <c r="E161" s="5">
        <f t="shared" si="32"/>
        <v>0</v>
      </c>
      <c r="F161" s="5">
        <f t="shared" si="32"/>
        <v>17974000</v>
      </c>
    </row>
    <row r="162" spans="1:6" ht="12.75">
      <c r="A162" s="7" t="s">
        <v>86</v>
      </c>
      <c r="B162" s="4" t="s">
        <v>87</v>
      </c>
      <c r="C162" s="5">
        <f t="shared" si="32"/>
        <v>0</v>
      </c>
      <c r="D162" s="5">
        <v>8000</v>
      </c>
      <c r="E162" s="5">
        <f t="shared" si="32"/>
        <v>0</v>
      </c>
      <c r="F162" s="5">
        <f t="shared" si="32"/>
        <v>8000</v>
      </c>
    </row>
    <row r="163" spans="1:6" ht="12.75">
      <c r="A163" s="7" t="s">
        <v>262</v>
      </c>
      <c r="B163" s="4" t="s">
        <v>263</v>
      </c>
      <c r="C163" s="5">
        <f aca="true" t="shared" si="33" ref="C163:F165">C164</f>
        <v>0</v>
      </c>
      <c r="D163" s="5">
        <v>2000</v>
      </c>
      <c r="E163" s="5">
        <f t="shared" si="33"/>
        <v>0</v>
      </c>
      <c r="F163" s="5">
        <f t="shared" si="33"/>
        <v>2000</v>
      </c>
    </row>
    <row r="164" spans="1:6" ht="12.75">
      <c r="A164" s="7" t="s">
        <v>264</v>
      </c>
      <c r="B164" s="4" t="s">
        <v>265</v>
      </c>
      <c r="C164" s="5">
        <f t="shared" si="33"/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270</v>
      </c>
      <c r="B165" s="4" t="s">
        <v>271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272</v>
      </c>
      <c r="B166" s="4" t="s">
        <v>273</v>
      </c>
      <c r="C166" s="5">
        <f>C390</f>
        <v>0</v>
      </c>
      <c r="D166" s="5">
        <v>2000</v>
      </c>
      <c r="E166" s="5">
        <f>E390</f>
        <v>0</v>
      </c>
      <c r="F166" s="5">
        <f>F390</f>
        <v>2000</v>
      </c>
    </row>
    <row r="167" spans="1:6" ht="12.75">
      <c r="A167" s="7" t="s">
        <v>274</v>
      </c>
      <c r="B167" s="4" t="s">
        <v>89</v>
      </c>
      <c r="C167" s="5">
        <f>C168+C171+C174+C179</f>
        <v>0</v>
      </c>
      <c r="D167" s="5">
        <v>12356000</v>
      </c>
      <c r="E167" s="5">
        <f>E168+E171+E174+E179</f>
        <v>15000</v>
      </c>
      <c r="F167" s="5">
        <f>F168+F171+F174+F179</f>
        <v>12371000</v>
      </c>
    </row>
    <row r="168" spans="1:6" ht="12.75">
      <c r="A168" s="7" t="s">
        <v>275</v>
      </c>
      <c r="B168" s="4" t="s">
        <v>276</v>
      </c>
      <c r="C168" s="5">
        <f aca="true" t="shared" si="34" ref="C168:F169">C169</f>
        <v>0</v>
      </c>
      <c r="D168" s="5">
        <v>1593000</v>
      </c>
      <c r="E168" s="5">
        <f t="shared" si="34"/>
        <v>15000</v>
      </c>
      <c r="F168" s="5">
        <f t="shared" si="34"/>
        <v>1608000</v>
      </c>
    </row>
    <row r="169" spans="1:6" ht="12.75">
      <c r="A169" s="7" t="s">
        <v>277</v>
      </c>
      <c r="B169" s="4" t="s">
        <v>278</v>
      </c>
      <c r="C169" s="5">
        <f t="shared" si="34"/>
        <v>0</v>
      </c>
      <c r="D169" s="5">
        <v>1593000</v>
      </c>
      <c r="E169" s="5">
        <f t="shared" si="34"/>
        <v>15000</v>
      </c>
      <c r="F169" s="5">
        <f t="shared" si="34"/>
        <v>1608000</v>
      </c>
    </row>
    <row r="170" spans="1:6" ht="12.75">
      <c r="A170" s="7" t="s">
        <v>281</v>
      </c>
      <c r="B170" s="4" t="s">
        <v>282</v>
      </c>
      <c r="C170" s="5">
        <f>C523</f>
        <v>0</v>
      </c>
      <c r="D170" s="5">
        <v>1593000</v>
      </c>
      <c r="E170" s="5">
        <f>E523</f>
        <v>15000</v>
      </c>
      <c r="F170" s="5">
        <f>F523</f>
        <v>1608000</v>
      </c>
    </row>
    <row r="171" spans="1:6" ht="26.25">
      <c r="A171" s="7" t="s">
        <v>291</v>
      </c>
      <c r="B171" s="4" t="s">
        <v>292</v>
      </c>
      <c r="C171" s="5">
        <f aca="true" t="shared" si="35" ref="C171:F172">C172</f>
        <v>0</v>
      </c>
      <c r="D171" s="5">
        <v>1949000</v>
      </c>
      <c r="E171" s="5">
        <f t="shared" si="35"/>
        <v>0</v>
      </c>
      <c r="F171" s="5">
        <f t="shared" si="35"/>
        <v>1949000</v>
      </c>
    </row>
    <row r="172" spans="1:6" ht="12.75">
      <c r="A172" s="7" t="s">
        <v>293</v>
      </c>
      <c r="B172" s="4" t="s">
        <v>294</v>
      </c>
      <c r="C172" s="5">
        <f t="shared" si="35"/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295</v>
      </c>
      <c r="B173" s="4" t="s">
        <v>296</v>
      </c>
      <c r="C173" s="5">
        <f>C526</f>
        <v>0</v>
      </c>
      <c r="D173" s="5">
        <v>1949000</v>
      </c>
      <c r="E173" s="5">
        <f>E526</f>
        <v>0</v>
      </c>
      <c r="F173" s="5">
        <f>F526</f>
        <v>1949000</v>
      </c>
    </row>
    <row r="174" spans="1:6" ht="26.25">
      <c r="A174" s="7" t="s">
        <v>90</v>
      </c>
      <c r="B174" s="4" t="s">
        <v>91</v>
      </c>
      <c r="C174" s="5">
        <f>C175</f>
        <v>0</v>
      </c>
      <c r="D174" s="5">
        <v>7819000</v>
      </c>
      <c r="E174" s="5">
        <f>E175</f>
        <v>0</v>
      </c>
      <c r="F174" s="5">
        <f>F175</f>
        <v>7819000</v>
      </c>
    </row>
    <row r="175" spans="1:6" ht="12.75">
      <c r="A175" s="7" t="s">
        <v>92</v>
      </c>
      <c r="B175" s="4" t="s">
        <v>93</v>
      </c>
      <c r="C175" s="5">
        <f>C176+C177+C178</f>
        <v>0</v>
      </c>
      <c r="D175" s="5">
        <v>7819000</v>
      </c>
      <c r="E175" s="5">
        <f>E176+E177+E178</f>
        <v>0</v>
      </c>
      <c r="F175" s="5">
        <f>F176+F177+F178</f>
        <v>7819000</v>
      </c>
    </row>
    <row r="176" spans="1:6" ht="12.75">
      <c r="A176" s="7" t="s">
        <v>94</v>
      </c>
      <c r="B176" s="4" t="s">
        <v>95</v>
      </c>
      <c r="C176" s="5">
        <f aca="true" t="shared" si="36" ref="C176:F178">C529</f>
        <v>0</v>
      </c>
      <c r="D176" s="5">
        <v>956000</v>
      </c>
      <c r="E176" s="5">
        <f t="shared" si="36"/>
        <v>0</v>
      </c>
      <c r="F176" s="5">
        <f t="shared" si="36"/>
        <v>956000</v>
      </c>
    </row>
    <row r="177" spans="1:6" ht="12.75">
      <c r="A177" s="7" t="s">
        <v>96</v>
      </c>
      <c r="B177" s="4" t="s">
        <v>97</v>
      </c>
      <c r="C177" s="5">
        <f t="shared" si="36"/>
        <v>0</v>
      </c>
      <c r="D177" s="5">
        <v>5414000</v>
      </c>
      <c r="E177" s="5">
        <f t="shared" si="36"/>
        <v>0</v>
      </c>
      <c r="F177" s="5">
        <f t="shared" si="36"/>
        <v>5414000</v>
      </c>
    </row>
    <row r="178" spans="1:6" ht="12.75">
      <c r="A178" s="7" t="s">
        <v>295</v>
      </c>
      <c r="B178" s="4" t="s">
        <v>297</v>
      </c>
      <c r="C178" s="5">
        <f t="shared" si="36"/>
        <v>0</v>
      </c>
      <c r="D178" s="5">
        <v>1449000</v>
      </c>
      <c r="E178" s="5">
        <f t="shared" si="36"/>
        <v>0</v>
      </c>
      <c r="F178" s="5">
        <f t="shared" si="36"/>
        <v>1449000</v>
      </c>
    </row>
    <row r="179" spans="1:6" ht="12.75">
      <c r="A179" s="7" t="s">
        <v>98</v>
      </c>
      <c r="B179" s="4" t="s">
        <v>99</v>
      </c>
      <c r="C179" s="5">
        <f aca="true" t="shared" si="37" ref="C179:F180">C180</f>
        <v>0</v>
      </c>
      <c r="D179" s="5">
        <v>995000</v>
      </c>
      <c r="E179" s="5">
        <f t="shared" si="37"/>
        <v>0</v>
      </c>
      <c r="F179" s="5">
        <f t="shared" si="37"/>
        <v>995000</v>
      </c>
    </row>
    <row r="180" spans="1:6" ht="12.75">
      <c r="A180" s="7" t="s">
        <v>100</v>
      </c>
      <c r="B180" s="4" t="s">
        <v>101</v>
      </c>
      <c r="C180" s="5">
        <f t="shared" si="37"/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102</v>
      </c>
      <c r="B181" s="4" t="s">
        <v>103</v>
      </c>
      <c r="C181" s="5">
        <f>C183+C182</f>
        <v>0</v>
      </c>
      <c r="D181" s="5">
        <v>995000</v>
      </c>
      <c r="E181" s="5">
        <f>E183+E182</f>
        <v>0</v>
      </c>
      <c r="F181" s="5">
        <f>F183+F182</f>
        <v>995000</v>
      </c>
    </row>
    <row r="182" spans="1:6" ht="12.75">
      <c r="A182" s="7" t="s">
        <v>106</v>
      </c>
      <c r="B182" s="4" t="s">
        <v>107</v>
      </c>
      <c r="C182" s="5">
        <f aca="true" t="shared" si="38" ref="C182:F183">C535</f>
        <v>0</v>
      </c>
      <c r="D182" s="5">
        <v>80000</v>
      </c>
      <c r="E182" s="5">
        <f t="shared" si="38"/>
        <v>0</v>
      </c>
      <c r="F182" s="5">
        <f t="shared" si="38"/>
        <v>80000</v>
      </c>
    </row>
    <row r="183" spans="1:6" ht="12.75">
      <c r="A183" s="7" t="s">
        <v>110</v>
      </c>
      <c r="B183" s="4" t="s">
        <v>111</v>
      </c>
      <c r="C183" s="5">
        <f t="shared" si="38"/>
        <v>0</v>
      </c>
      <c r="D183" s="5">
        <v>915000</v>
      </c>
      <c r="E183" s="5">
        <f t="shared" si="38"/>
        <v>0</v>
      </c>
      <c r="F183" s="5">
        <f t="shared" si="38"/>
        <v>915000</v>
      </c>
    </row>
    <row r="184" spans="1:6" ht="26.25">
      <c r="A184" s="7" t="s">
        <v>321</v>
      </c>
      <c r="B184" s="4" t="s">
        <v>322</v>
      </c>
      <c r="C184" s="5">
        <f>C185+C202</f>
        <v>0</v>
      </c>
      <c r="D184" s="5">
        <v>93188000</v>
      </c>
      <c r="E184" s="5">
        <f>E185+E202</f>
        <v>23000</v>
      </c>
      <c r="F184" s="5">
        <f>F185+F202</f>
        <v>93211000</v>
      </c>
    </row>
    <row r="185" spans="1:7" ht="12.75">
      <c r="A185" s="7" t="s">
        <v>221</v>
      </c>
      <c r="B185" s="4" t="s">
        <v>222</v>
      </c>
      <c r="C185" s="5">
        <f>C186+C187+C195+C199+C191+C188</f>
        <v>0</v>
      </c>
      <c r="D185" s="5">
        <v>90189000</v>
      </c>
      <c r="E185" s="5">
        <f>E186+E187+E195+E199+E191+E188</f>
        <v>0</v>
      </c>
      <c r="F185" s="5">
        <f>F186+F187+F195+F199+F191+F188</f>
        <v>90189000</v>
      </c>
      <c r="G185" s="12"/>
    </row>
    <row r="186" spans="1:6" ht="12.75">
      <c r="A186" s="7" t="s">
        <v>78</v>
      </c>
      <c r="B186" s="4" t="s">
        <v>79</v>
      </c>
      <c r="C186" s="5">
        <f aca="true" t="shared" si="39" ref="C186:F187">C393</f>
        <v>0</v>
      </c>
      <c r="D186" s="5">
        <v>70699000</v>
      </c>
      <c r="E186" s="5">
        <f t="shared" si="39"/>
        <v>-5000</v>
      </c>
      <c r="F186" s="5">
        <f t="shared" si="39"/>
        <v>70694000</v>
      </c>
    </row>
    <row r="187" spans="1:6" ht="26.25">
      <c r="A187" s="7" t="s">
        <v>80</v>
      </c>
      <c r="B187" s="4" t="s">
        <v>81</v>
      </c>
      <c r="C187" s="5">
        <f t="shared" si="39"/>
        <v>0</v>
      </c>
      <c r="D187" s="5">
        <v>12000000</v>
      </c>
      <c r="E187" s="5">
        <f t="shared" si="39"/>
        <v>13000</v>
      </c>
      <c r="F187" s="5">
        <f t="shared" si="39"/>
        <v>12013000</v>
      </c>
    </row>
    <row r="188" spans="1:6" ht="12.75">
      <c r="A188" s="7" t="s">
        <v>232</v>
      </c>
      <c r="B188" s="4" t="s">
        <v>233</v>
      </c>
      <c r="C188" s="5">
        <f aca="true" t="shared" si="40" ref="C188:F189">C189</f>
        <v>0</v>
      </c>
      <c r="D188" s="5">
        <v>216000</v>
      </c>
      <c r="E188" s="5">
        <f t="shared" si="40"/>
        <v>0</v>
      </c>
      <c r="F188" s="5">
        <f t="shared" si="40"/>
        <v>216000</v>
      </c>
    </row>
    <row r="189" spans="1:6" ht="39">
      <c r="A189" s="7" t="s">
        <v>403</v>
      </c>
      <c r="B189" s="4" t="s">
        <v>235</v>
      </c>
      <c r="C189" s="5">
        <f t="shared" si="40"/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12.75">
      <c r="A190" s="7" t="s">
        <v>429</v>
      </c>
      <c r="B190" s="20">
        <v>510101</v>
      </c>
      <c r="C190" s="5">
        <f>C397</f>
        <v>0</v>
      </c>
      <c r="D190" s="5">
        <v>216000</v>
      </c>
      <c r="E190" s="5">
        <f>E397</f>
        <v>0</v>
      </c>
      <c r="F190" s="5">
        <f>F397</f>
        <v>216000</v>
      </c>
    </row>
    <row r="191" spans="1:6" ht="12.75">
      <c r="A191" s="7" t="s">
        <v>242</v>
      </c>
      <c r="B191" s="4" t="s">
        <v>243</v>
      </c>
      <c r="C191" s="5">
        <f aca="true" t="shared" si="41" ref="C191:F192">C192</f>
        <v>0</v>
      </c>
      <c r="D191" s="5">
        <v>0</v>
      </c>
      <c r="E191" s="5">
        <f t="shared" si="41"/>
        <v>0</v>
      </c>
      <c r="F191" s="5">
        <f t="shared" si="41"/>
        <v>0</v>
      </c>
    </row>
    <row r="192" spans="1:6" ht="12.75">
      <c r="A192" s="7" t="s">
        <v>244</v>
      </c>
      <c r="B192" s="4" t="s">
        <v>245</v>
      </c>
      <c r="C192" s="5">
        <f t="shared" si="41"/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246</v>
      </c>
      <c r="B193" s="4" t="s">
        <v>247</v>
      </c>
      <c r="C193" s="5">
        <f>C400</f>
        <v>0</v>
      </c>
      <c r="D193" s="5">
        <v>0</v>
      </c>
      <c r="E193" s="5">
        <f>E400</f>
        <v>0</v>
      </c>
      <c r="F193" s="5">
        <f>F400</f>
        <v>0</v>
      </c>
    </row>
    <row r="194" spans="1:6" ht="26.25">
      <c r="A194" s="7" t="s">
        <v>401</v>
      </c>
      <c r="B194" s="4" t="s">
        <v>402</v>
      </c>
      <c r="C194" s="5"/>
      <c r="D194" s="5"/>
      <c r="E194" s="5"/>
      <c r="F194" s="5"/>
    </row>
    <row r="195" spans="1:6" ht="12.75">
      <c r="A195" s="7" t="s">
        <v>248</v>
      </c>
      <c r="B195" s="4" t="s">
        <v>249</v>
      </c>
      <c r="C195" s="5">
        <f>C196</f>
        <v>0</v>
      </c>
      <c r="D195" s="5">
        <v>5673000</v>
      </c>
      <c r="E195" s="5">
        <f>E196</f>
        <v>5000</v>
      </c>
      <c r="F195" s="5">
        <f>F196</f>
        <v>5678000</v>
      </c>
    </row>
    <row r="196" spans="1:6" ht="12.75">
      <c r="A196" s="7" t="s">
        <v>250</v>
      </c>
      <c r="B196" s="4" t="s">
        <v>251</v>
      </c>
      <c r="C196" s="5">
        <f>C197+C198</f>
        <v>0</v>
      </c>
      <c r="D196" s="5">
        <v>5673000</v>
      </c>
      <c r="E196" s="5">
        <f>E197+E198</f>
        <v>5000</v>
      </c>
      <c r="F196" s="5">
        <f>F197+F198</f>
        <v>5678000</v>
      </c>
    </row>
    <row r="197" spans="1:6" ht="12.75">
      <c r="A197" s="7" t="s">
        <v>252</v>
      </c>
      <c r="B197" s="4" t="s">
        <v>253</v>
      </c>
      <c r="C197" s="5">
        <f aca="true" t="shared" si="42" ref="C197:F198">C404</f>
        <v>0</v>
      </c>
      <c r="D197" s="5">
        <v>3570000</v>
      </c>
      <c r="E197" s="5">
        <f t="shared" si="42"/>
        <v>200000</v>
      </c>
      <c r="F197" s="5">
        <f t="shared" si="42"/>
        <v>3770000</v>
      </c>
    </row>
    <row r="198" spans="1:6" ht="12.75">
      <c r="A198" s="7" t="s">
        <v>254</v>
      </c>
      <c r="B198" s="4" t="s">
        <v>255</v>
      </c>
      <c r="C198" s="5">
        <f t="shared" si="42"/>
        <v>0</v>
      </c>
      <c r="D198" s="5">
        <v>2103000</v>
      </c>
      <c r="E198" s="5">
        <f t="shared" si="42"/>
        <v>-195000</v>
      </c>
      <c r="F198" s="5">
        <f t="shared" si="42"/>
        <v>1908000</v>
      </c>
    </row>
    <row r="199" spans="1:6" ht="26.25">
      <c r="A199" s="7" t="s">
        <v>82</v>
      </c>
      <c r="B199" s="4" t="s">
        <v>83</v>
      </c>
      <c r="C199" s="5">
        <f>C200+C201</f>
        <v>0</v>
      </c>
      <c r="D199" s="5">
        <v>1601000</v>
      </c>
      <c r="E199" s="5">
        <f>E200+E201</f>
        <v>-13000</v>
      </c>
      <c r="F199" s="5">
        <f>F200+F201</f>
        <v>1588000</v>
      </c>
    </row>
    <row r="200" spans="1:6" ht="12.75">
      <c r="A200" s="7" t="s">
        <v>256</v>
      </c>
      <c r="B200" s="4" t="s">
        <v>257</v>
      </c>
      <c r="C200" s="5">
        <f aca="true" t="shared" si="43" ref="C200:F201">C407</f>
        <v>0</v>
      </c>
      <c r="D200" s="5">
        <v>800000</v>
      </c>
      <c r="E200" s="5">
        <f t="shared" si="43"/>
        <v>0</v>
      </c>
      <c r="F200" s="5">
        <f t="shared" si="43"/>
        <v>800000</v>
      </c>
    </row>
    <row r="201" spans="1:6" ht="12.75">
      <c r="A201" s="7" t="s">
        <v>86</v>
      </c>
      <c r="B201" s="4" t="s">
        <v>87</v>
      </c>
      <c r="C201" s="5">
        <f t="shared" si="43"/>
        <v>0</v>
      </c>
      <c r="D201" s="5">
        <v>801000</v>
      </c>
      <c r="E201" s="5">
        <f t="shared" si="43"/>
        <v>-13000</v>
      </c>
      <c r="F201" s="5">
        <f t="shared" si="43"/>
        <v>788000</v>
      </c>
    </row>
    <row r="202" spans="1:6" ht="12.75">
      <c r="A202" s="7" t="s">
        <v>274</v>
      </c>
      <c r="B202" s="4" t="s">
        <v>89</v>
      </c>
      <c r="C202" s="5">
        <f>C203+C211</f>
        <v>0</v>
      </c>
      <c r="D202" s="5">
        <v>2999000</v>
      </c>
      <c r="E202" s="5">
        <f>E203+E211</f>
        <v>23000</v>
      </c>
      <c r="F202" s="5">
        <f>F203+F211</f>
        <v>3022000</v>
      </c>
    </row>
    <row r="203" spans="1:6" ht="26.25">
      <c r="A203" s="7" t="s">
        <v>90</v>
      </c>
      <c r="B203" s="4" t="s">
        <v>91</v>
      </c>
      <c r="C203" s="5">
        <f>C206</f>
        <v>0</v>
      </c>
      <c r="D203" s="5">
        <v>2084000</v>
      </c>
      <c r="E203" s="5">
        <f>E206</f>
        <v>0</v>
      </c>
      <c r="F203" s="5">
        <f>F206</f>
        <v>2084000</v>
      </c>
    </row>
    <row r="204" spans="1:6" ht="12.75">
      <c r="A204" s="7" t="s">
        <v>92</v>
      </c>
      <c r="B204" s="4" t="s">
        <v>93</v>
      </c>
      <c r="C204" s="5"/>
      <c r="D204" s="5"/>
      <c r="E204" s="5"/>
      <c r="F204" s="5"/>
    </row>
    <row r="205" spans="1:6" ht="12.75">
      <c r="A205" s="7" t="s">
        <v>96</v>
      </c>
      <c r="B205" s="4" t="s">
        <v>97</v>
      </c>
      <c r="C205" s="5"/>
      <c r="D205" s="5"/>
      <c r="E205" s="5"/>
      <c r="F205" s="5"/>
    </row>
    <row r="206" spans="1:6" ht="12.75">
      <c r="A206" s="7" t="s">
        <v>298</v>
      </c>
      <c r="B206" s="4" t="s">
        <v>299</v>
      </c>
      <c r="C206" s="5">
        <f>C207+C208</f>
        <v>0</v>
      </c>
      <c r="D206" s="5">
        <v>2084000</v>
      </c>
      <c r="E206" s="5">
        <f>E207+E208</f>
        <v>0</v>
      </c>
      <c r="F206" s="5">
        <f>F207+F208</f>
        <v>2084000</v>
      </c>
    </row>
    <row r="207" spans="1:6" ht="12.75">
      <c r="A207" s="7" t="s">
        <v>94</v>
      </c>
      <c r="B207" s="4" t="s">
        <v>300</v>
      </c>
      <c r="C207" s="5">
        <f aca="true" t="shared" si="44" ref="C207:F208">C543</f>
        <v>0</v>
      </c>
      <c r="D207" s="5">
        <v>325000</v>
      </c>
      <c r="E207" s="5">
        <f t="shared" si="44"/>
        <v>0</v>
      </c>
      <c r="F207" s="5">
        <f t="shared" si="44"/>
        <v>325000</v>
      </c>
    </row>
    <row r="208" spans="1:6" ht="12.75">
      <c r="A208" s="7" t="s">
        <v>96</v>
      </c>
      <c r="B208" s="4" t="s">
        <v>301</v>
      </c>
      <c r="C208" s="5">
        <f t="shared" si="44"/>
        <v>0</v>
      </c>
      <c r="D208" s="5">
        <v>1759000</v>
      </c>
      <c r="E208" s="5">
        <f t="shared" si="44"/>
        <v>0</v>
      </c>
      <c r="F208" s="5">
        <f t="shared" si="44"/>
        <v>1759000</v>
      </c>
    </row>
    <row r="209" spans="1:6" ht="26.25">
      <c r="A209" s="7" t="s">
        <v>413</v>
      </c>
      <c r="B209" s="4" t="s">
        <v>415</v>
      </c>
      <c r="C209" s="5"/>
      <c r="D209" s="5"/>
      <c r="E209" s="5"/>
      <c r="F209" s="5"/>
    </row>
    <row r="210" spans="1:6" ht="12.75">
      <c r="A210" s="7" t="s">
        <v>414</v>
      </c>
      <c r="B210" s="4" t="s">
        <v>416</v>
      </c>
      <c r="C210" s="5"/>
      <c r="D210" s="5"/>
      <c r="E210" s="5"/>
      <c r="F210" s="5"/>
    </row>
    <row r="211" spans="1:6" ht="12.75">
      <c r="A211" s="7" t="s">
        <v>98</v>
      </c>
      <c r="B211" s="4" t="s">
        <v>99</v>
      </c>
      <c r="C211" s="5">
        <f aca="true" t="shared" si="45" ref="C211:F212">C212</f>
        <v>0</v>
      </c>
      <c r="D211" s="5">
        <v>915000</v>
      </c>
      <c r="E211" s="5">
        <f t="shared" si="45"/>
        <v>23000</v>
      </c>
      <c r="F211" s="5">
        <f t="shared" si="45"/>
        <v>938000</v>
      </c>
    </row>
    <row r="212" spans="1:6" ht="12.75">
      <c r="A212" s="7" t="s">
        <v>100</v>
      </c>
      <c r="B212" s="4" t="s">
        <v>101</v>
      </c>
      <c r="C212" s="5">
        <f t="shared" si="45"/>
        <v>0</v>
      </c>
      <c r="D212" s="5">
        <v>915000</v>
      </c>
      <c r="E212" s="5">
        <f t="shared" si="45"/>
        <v>23000</v>
      </c>
      <c r="F212" s="5">
        <f t="shared" si="45"/>
        <v>938000</v>
      </c>
    </row>
    <row r="213" spans="1:6" ht="12.75">
      <c r="A213" s="7" t="s">
        <v>102</v>
      </c>
      <c r="B213" s="4" t="s">
        <v>103</v>
      </c>
      <c r="C213" s="5">
        <f>C214+C215+C216+C217</f>
        <v>0</v>
      </c>
      <c r="D213" s="5">
        <v>915000</v>
      </c>
      <c r="E213" s="5">
        <f>E214+E215+E216+E217</f>
        <v>23000</v>
      </c>
      <c r="F213" s="5">
        <f>F214+F215+F216+F217</f>
        <v>938000</v>
      </c>
    </row>
    <row r="214" spans="1:6" ht="12.75">
      <c r="A214" s="7" t="s">
        <v>104</v>
      </c>
      <c r="B214" s="4" t="s">
        <v>105</v>
      </c>
      <c r="C214" s="5">
        <f aca="true" t="shared" si="46" ref="C214:F217">C550</f>
        <v>0</v>
      </c>
      <c r="D214" s="5">
        <v>236000</v>
      </c>
      <c r="E214" s="5">
        <f t="shared" si="46"/>
        <v>0</v>
      </c>
      <c r="F214" s="5">
        <f t="shared" si="46"/>
        <v>236000</v>
      </c>
    </row>
    <row r="215" spans="1:6" ht="12.75">
      <c r="A215" s="7" t="s">
        <v>106</v>
      </c>
      <c r="B215" s="4" t="s">
        <v>107</v>
      </c>
      <c r="C215" s="5">
        <f t="shared" si="46"/>
        <v>0</v>
      </c>
      <c r="D215" s="5">
        <v>604500</v>
      </c>
      <c r="E215" s="5">
        <f t="shared" si="46"/>
        <v>23000</v>
      </c>
      <c r="F215" s="5">
        <f t="shared" si="46"/>
        <v>627500</v>
      </c>
    </row>
    <row r="216" spans="1:6" ht="12.75">
      <c r="A216" s="7" t="s">
        <v>108</v>
      </c>
      <c r="B216" s="4" t="s">
        <v>109</v>
      </c>
      <c r="C216" s="5">
        <f t="shared" si="46"/>
        <v>0</v>
      </c>
      <c r="D216" s="5">
        <v>74500</v>
      </c>
      <c r="E216" s="5">
        <f t="shared" si="46"/>
        <v>0</v>
      </c>
      <c r="F216" s="5">
        <f t="shared" si="46"/>
        <v>74500</v>
      </c>
    </row>
    <row r="217" spans="1:6" ht="12.75">
      <c r="A217" s="7" t="s">
        <v>110</v>
      </c>
      <c r="B217" s="4" t="s">
        <v>111</v>
      </c>
      <c r="C217" s="5">
        <f t="shared" si="46"/>
        <v>0</v>
      </c>
      <c r="D217" s="5">
        <v>0</v>
      </c>
      <c r="E217" s="5">
        <f t="shared" si="46"/>
        <v>0</v>
      </c>
      <c r="F217" s="5">
        <f t="shared" si="46"/>
        <v>0</v>
      </c>
    </row>
    <row r="218" spans="1:6" ht="26.25">
      <c r="A218" s="7" t="s">
        <v>323</v>
      </c>
      <c r="B218" s="4" t="s">
        <v>324</v>
      </c>
      <c r="C218" s="5">
        <f>C219+C224</f>
        <v>0</v>
      </c>
      <c r="D218" s="5">
        <v>67239000</v>
      </c>
      <c r="E218" s="5">
        <f>E219+E224</f>
        <v>220000</v>
      </c>
      <c r="F218" s="5">
        <f>F219+F224</f>
        <v>67459000</v>
      </c>
    </row>
    <row r="219" spans="1:6" ht="12.75">
      <c r="A219" s="7" t="s">
        <v>325</v>
      </c>
      <c r="B219" s="4" t="s">
        <v>326</v>
      </c>
      <c r="C219" s="5">
        <f aca="true" t="shared" si="47" ref="C219:F222">C220</f>
        <v>0</v>
      </c>
      <c r="D219" s="5">
        <v>779000</v>
      </c>
      <c r="E219" s="5">
        <f t="shared" si="47"/>
        <v>0</v>
      </c>
      <c r="F219" s="5">
        <f t="shared" si="47"/>
        <v>779000</v>
      </c>
    </row>
    <row r="220" spans="1:6" ht="12.75">
      <c r="A220" s="7" t="s">
        <v>274</v>
      </c>
      <c r="B220" s="4" t="s">
        <v>89</v>
      </c>
      <c r="C220" s="5">
        <f t="shared" si="47"/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283</v>
      </c>
      <c r="B221" s="4" t="s">
        <v>284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26.25">
      <c r="A222" s="7" t="s">
        <v>285</v>
      </c>
      <c r="B222" s="4" t="s">
        <v>286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12.75">
      <c r="A223" s="7" t="s">
        <v>287</v>
      </c>
      <c r="B223" s="4" t="s">
        <v>288</v>
      </c>
      <c r="C223" s="5">
        <f>C559</f>
        <v>0</v>
      </c>
      <c r="D223" s="5">
        <v>779000</v>
      </c>
      <c r="E223" s="5">
        <f>E559</f>
        <v>0</v>
      </c>
      <c r="F223" s="5">
        <f>F559</f>
        <v>779000</v>
      </c>
    </row>
    <row r="224" spans="1:6" ht="12.75">
      <c r="A224" s="7" t="s">
        <v>327</v>
      </c>
      <c r="B224" s="4" t="s">
        <v>328</v>
      </c>
      <c r="C224" s="5">
        <f>C225+C231</f>
        <v>0</v>
      </c>
      <c r="D224" s="5">
        <v>66460000</v>
      </c>
      <c r="E224" s="5">
        <f>E225+E231</f>
        <v>220000</v>
      </c>
      <c r="F224" s="5">
        <f>F225+F231</f>
        <v>66680000</v>
      </c>
    </row>
    <row r="225" spans="1:6" ht="12.75">
      <c r="A225" s="7" t="s">
        <v>221</v>
      </c>
      <c r="B225" s="4" t="s">
        <v>222</v>
      </c>
      <c r="C225" s="5">
        <f>C226+C227</f>
        <v>0</v>
      </c>
      <c r="D225" s="5">
        <v>66460000</v>
      </c>
      <c r="E225" s="5">
        <f>E226+E227</f>
        <v>220000</v>
      </c>
      <c r="F225" s="5">
        <f>F226+F227</f>
        <v>66680000</v>
      </c>
    </row>
    <row r="226" spans="1:6" ht="26.25">
      <c r="A226" s="7" t="s">
        <v>80</v>
      </c>
      <c r="B226" s="4" t="s">
        <v>81</v>
      </c>
      <c r="C226" s="5">
        <f>C412</f>
        <v>0</v>
      </c>
      <c r="D226" s="5">
        <v>66460000</v>
      </c>
      <c r="E226" s="5">
        <f>E412</f>
        <v>220000</v>
      </c>
      <c r="F226" s="5">
        <f>F412</f>
        <v>66680000</v>
      </c>
    </row>
    <row r="227" spans="1:6" ht="12.75">
      <c r="A227" s="7" t="s">
        <v>262</v>
      </c>
      <c r="B227" s="4" t="s">
        <v>263</v>
      </c>
      <c r="C227" s="5">
        <f aca="true" t="shared" si="48" ref="C227:F229">C228</f>
        <v>0</v>
      </c>
      <c r="D227" s="5">
        <v>0</v>
      </c>
      <c r="E227" s="5">
        <f t="shared" si="48"/>
        <v>0</v>
      </c>
      <c r="F227" s="5">
        <f t="shared" si="48"/>
        <v>0</v>
      </c>
    </row>
    <row r="228" spans="1:6" ht="12.75">
      <c r="A228" s="7" t="s">
        <v>264</v>
      </c>
      <c r="B228" s="4" t="s">
        <v>265</v>
      </c>
      <c r="C228" s="5">
        <f t="shared" si="48"/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270</v>
      </c>
      <c r="B229" s="4" t="s">
        <v>271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272</v>
      </c>
      <c r="B230" s="4" t="s">
        <v>273</v>
      </c>
      <c r="C230" s="5">
        <f>C416</f>
        <v>0</v>
      </c>
      <c r="D230" s="5">
        <v>0</v>
      </c>
      <c r="E230" s="5">
        <f>E416</f>
        <v>0</v>
      </c>
      <c r="F230" s="5">
        <f>F416</f>
        <v>0</v>
      </c>
    </row>
    <row r="231" spans="1:6" ht="12.75">
      <c r="A231" s="7" t="s">
        <v>274</v>
      </c>
      <c r="B231" s="4" t="s">
        <v>89</v>
      </c>
      <c r="C231" s="5">
        <f>C232+C235</f>
        <v>0</v>
      </c>
      <c r="D231" s="5">
        <v>0</v>
      </c>
      <c r="E231" s="5">
        <f>E232+E235</f>
        <v>0</v>
      </c>
      <c r="F231" s="5">
        <f>F232+F235</f>
        <v>0</v>
      </c>
    </row>
    <row r="232" spans="1:6" ht="26.25">
      <c r="A232" s="7" t="s">
        <v>291</v>
      </c>
      <c r="B232" s="4" t="s">
        <v>292</v>
      </c>
      <c r="C232" s="5">
        <f aca="true" t="shared" si="49" ref="C232:F233">C233</f>
        <v>0</v>
      </c>
      <c r="D232" s="5">
        <v>0</v>
      </c>
      <c r="E232" s="5">
        <f t="shared" si="49"/>
        <v>0</v>
      </c>
      <c r="F232" s="5">
        <f t="shared" si="49"/>
        <v>0</v>
      </c>
    </row>
    <row r="233" spans="1:6" ht="12.75">
      <c r="A233" s="7" t="s">
        <v>293</v>
      </c>
      <c r="B233" s="4" t="s">
        <v>294</v>
      </c>
      <c r="C233" s="5">
        <f t="shared" si="49"/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295</v>
      </c>
      <c r="B234" s="4" t="s">
        <v>296</v>
      </c>
      <c r="C234" s="5">
        <f>C564</f>
        <v>0</v>
      </c>
      <c r="D234" s="5">
        <v>0</v>
      </c>
      <c r="E234" s="5">
        <f>E564</f>
        <v>0</v>
      </c>
      <c r="F234" s="5">
        <f>F564</f>
        <v>0</v>
      </c>
    </row>
    <row r="235" spans="1:6" ht="12.75">
      <c r="A235" s="7" t="s">
        <v>98</v>
      </c>
      <c r="B235" s="4" t="s">
        <v>99</v>
      </c>
      <c r="C235" s="5">
        <f aca="true" t="shared" si="50" ref="C235:F236">C236</f>
        <v>0</v>
      </c>
      <c r="D235" s="5">
        <v>0</v>
      </c>
      <c r="E235" s="5">
        <f t="shared" si="50"/>
        <v>0</v>
      </c>
      <c r="F235" s="5">
        <f t="shared" si="50"/>
        <v>0</v>
      </c>
    </row>
    <row r="236" spans="1:6" ht="12.75">
      <c r="A236" s="7" t="s">
        <v>100</v>
      </c>
      <c r="B236" s="4" t="s">
        <v>101</v>
      </c>
      <c r="C236" s="5">
        <f t="shared" si="50"/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102</v>
      </c>
      <c r="B237" s="4" t="s">
        <v>103</v>
      </c>
      <c r="C237" s="5">
        <f>C239+C238</f>
        <v>0</v>
      </c>
      <c r="D237" s="5">
        <v>0</v>
      </c>
      <c r="E237" s="5">
        <f>E239+E238</f>
        <v>0</v>
      </c>
      <c r="F237" s="5">
        <f>F239+F238</f>
        <v>0</v>
      </c>
    </row>
    <row r="238" spans="1:6" ht="12.75">
      <c r="A238" s="7" t="s">
        <v>106</v>
      </c>
      <c r="B238" s="4" t="s">
        <v>107</v>
      </c>
      <c r="C238" s="5">
        <f aca="true" t="shared" si="51" ref="C238:F239">C568</f>
        <v>0</v>
      </c>
      <c r="D238" s="5">
        <v>0</v>
      </c>
      <c r="E238" s="5">
        <f t="shared" si="51"/>
        <v>0</v>
      </c>
      <c r="F238" s="5">
        <f t="shared" si="51"/>
        <v>0</v>
      </c>
    </row>
    <row r="239" spans="1:6" ht="12.75">
      <c r="A239" s="7" t="s">
        <v>110</v>
      </c>
      <c r="B239" s="4" t="s">
        <v>111</v>
      </c>
      <c r="C239" s="5">
        <f t="shared" si="51"/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329</v>
      </c>
      <c r="B240" s="4" t="s">
        <v>330</v>
      </c>
      <c r="C240" s="5">
        <f>C241+C244+C275</f>
        <v>0</v>
      </c>
      <c r="D240" s="5">
        <v>198814000</v>
      </c>
      <c r="E240" s="5">
        <f>E241+E244+E275</f>
        <v>2701000</v>
      </c>
      <c r="F240" s="5">
        <f>F241+F244+F275</f>
        <v>201515000</v>
      </c>
    </row>
    <row r="241" spans="1:6" ht="12.75">
      <c r="A241" s="7" t="s">
        <v>331</v>
      </c>
      <c r="B241" s="4" t="s">
        <v>332</v>
      </c>
      <c r="C241" s="5">
        <f aca="true" t="shared" si="52" ref="C241:F242">C242</f>
        <v>0</v>
      </c>
      <c r="D241" s="5">
        <v>205000</v>
      </c>
      <c r="E241" s="5">
        <f t="shared" si="52"/>
        <v>0</v>
      </c>
      <c r="F241" s="5">
        <f t="shared" si="52"/>
        <v>205000</v>
      </c>
    </row>
    <row r="242" spans="1:6" ht="12.75">
      <c r="A242" s="7" t="s">
        <v>221</v>
      </c>
      <c r="B242" s="4" t="s">
        <v>222</v>
      </c>
      <c r="C242" s="5">
        <f t="shared" si="52"/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26.25">
      <c r="A243" s="7" t="s">
        <v>80</v>
      </c>
      <c r="B243" s="4" t="s">
        <v>81</v>
      </c>
      <c r="C243" s="5">
        <f>C420</f>
        <v>0</v>
      </c>
      <c r="D243" s="5">
        <v>205000</v>
      </c>
      <c r="E243" s="5">
        <f>E420</f>
        <v>0</v>
      </c>
      <c r="F243" s="5">
        <f>F420</f>
        <v>205000</v>
      </c>
    </row>
    <row r="244" spans="1:6" ht="12.75">
      <c r="A244" s="7" t="s">
        <v>333</v>
      </c>
      <c r="B244" s="4" t="s">
        <v>334</v>
      </c>
      <c r="C244" s="5">
        <f>C245+C257</f>
        <v>0</v>
      </c>
      <c r="D244" s="5">
        <v>189041000</v>
      </c>
      <c r="E244" s="5">
        <f>E245+E257</f>
        <v>2686000</v>
      </c>
      <c r="F244" s="5">
        <f>F245+F257</f>
        <v>191727000</v>
      </c>
    </row>
    <row r="245" spans="1:7" ht="12.75">
      <c r="A245" s="7" t="s">
        <v>221</v>
      </c>
      <c r="B245" s="4" t="s">
        <v>222</v>
      </c>
      <c r="C245" s="5">
        <f>C246+C247+C251</f>
        <v>0</v>
      </c>
      <c r="D245" s="5">
        <v>42094000</v>
      </c>
      <c r="E245" s="5">
        <f>E246+E247+E251</f>
        <v>2771000</v>
      </c>
      <c r="F245" s="5">
        <f>F246+F247+F251</f>
        <v>44865000</v>
      </c>
      <c r="G245" s="12"/>
    </row>
    <row r="246" spans="1:6" ht="26.25">
      <c r="A246" s="7" t="s">
        <v>80</v>
      </c>
      <c r="B246" s="4" t="s">
        <v>81</v>
      </c>
      <c r="C246" s="5">
        <f>C423</f>
        <v>0</v>
      </c>
      <c r="D246" s="5">
        <v>29114000</v>
      </c>
      <c r="E246" s="5">
        <f>E423</f>
        <v>175000</v>
      </c>
      <c r="F246" s="5">
        <f>F423</f>
        <v>29289000</v>
      </c>
    </row>
    <row r="247" spans="1:6" ht="12.75">
      <c r="A247" s="7" t="s">
        <v>242</v>
      </c>
      <c r="B247" s="4" t="s">
        <v>243</v>
      </c>
      <c r="C247" s="5">
        <f>C248</f>
        <v>0</v>
      </c>
      <c r="D247" s="5">
        <v>8500000</v>
      </c>
      <c r="E247" s="5">
        <f>E248</f>
        <v>2596000</v>
      </c>
      <c r="F247" s="5">
        <f>F248</f>
        <v>11096000</v>
      </c>
    </row>
    <row r="248" spans="1:6" ht="12.75">
      <c r="A248" s="7" t="s">
        <v>244</v>
      </c>
      <c r="B248" s="4" t="s">
        <v>245</v>
      </c>
      <c r="C248" s="5">
        <f>C249+C250</f>
        <v>0</v>
      </c>
      <c r="D248" s="5">
        <v>8500000</v>
      </c>
      <c r="E248" s="5">
        <f>E249+E250</f>
        <v>2596000</v>
      </c>
      <c r="F248" s="5">
        <f>F249+F250</f>
        <v>11096000</v>
      </c>
    </row>
    <row r="249" spans="1:6" ht="12.75">
      <c r="A249" s="7" t="s">
        <v>246</v>
      </c>
      <c r="B249" s="4" t="s">
        <v>247</v>
      </c>
      <c r="C249" s="5">
        <f aca="true" t="shared" si="53" ref="C249:F250">C426</f>
        <v>0</v>
      </c>
      <c r="D249" s="5">
        <v>6500000</v>
      </c>
      <c r="E249" s="5">
        <f t="shared" si="53"/>
        <v>2596000</v>
      </c>
      <c r="F249" s="5">
        <f t="shared" si="53"/>
        <v>9096000</v>
      </c>
    </row>
    <row r="250" spans="1:6" ht="12.75">
      <c r="A250" s="7" t="s">
        <v>423</v>
      </c>
      <c r="B250" s="4" t="s">
        <v>424</v>
      </c>
      <c r="C250" s="5">
        <f t="shared" si="53"/>
        <v>0</v>
      </c>
      <c r="D250" s="5">
        <v>2000000</v>
      </c>
      <c r="E250" s="5">
        <f t="shared" si="53"/>
        <v>0</v>
      </c>
      <c r="F250" s="5">
        <f t="shared" si="53"/>
        <v>2000000</v>
      </c>
    </row>
    <row r="251" spans="1:6" ht="12.75">
      <c r="A251" s="7" t="s">
        <v>262</v>
      </c>
      <c r="B251" s="4" t="s">
        <v>263</v>
      </c>
      <c r="C251" s="5">
        <f>C252</f>
        <v>0</v>
      </c>
      <c r="D251" s="5">
        <v>4480000</v>
      </c>
      <c r="E251" s="5">
        <f>E252</f>
        <v>0</v>
      </c>
      <c r="F251" s="5">
        <f>F252</f>
        <v>4480000</v>
      </c>
    </row>
    <row r="252" spans="1:6" ht="12.75">
      <c r="A252" s="7" t="s">
        <v>264</v>
      </c>
      <c r="B252" s="4" t="s">
        <v>265</v>
      </c>
      <c r="C252" s="5">
        <f>C253+C255</f>
        <v>0</v>
      </c>
      <c r="D252" s="5">
        <v>4480000</v>
      </c>
      <c r="E252" s="5">
        <f>E253+E255</f>
        <v>0</v>
      </c>
      <c r="F252" s="5">
        <f>F253+F255</f>
        <v>4480000</v>
      </c>
    </row>
    <row r="253" spans="1:6" ht="12.75">
      <c r="A253" s="7" t="s">
        <v>266</v>
      </c>
      <c r="B253" s="4" t="s">
        <v>267</v>
      </c>
      <c r="C253" s="5">
        <f>C254</f>
        <v>0</v>
      </c>
      <c r="D253" s="5">
        <v>1088000</v>
      </c>
      <c r="E253" s="5">
        <f>E254</f>
        <v>0</v>
      </c>
      <c r="F253" s="5">
        <f>F254</f>
        <v>1088000</v>
      </c>
    </row>
    <row r="254" spans="1:6" ht="12.75">
      <c r="A254" s="7" t="s">
        <v>268</v>
      </c>
      <c r="B254" s="4" t="s">
        <v>269</v>
      </c>
      <c r="C254" s="5">
        <f>C431</f>
        <v>0</v>
      </c>
      <c r="D254" s="5">
        <v>1088000</v>
      </c>
      <c r="E254" s="5">
        <f>E431</f>
        <v>0</v>
      </c>
      <c r="F254" s="5">
        <f>F431</f>
        <v>1088000</v>
      </c>
    </row>
    <row r="255" spans="1:6" ht="12.75">
      <c r="A255" s="7" t="s">
        <v>270</v>
      </c>
      <c r="B255" s="4" t="s">
        <v>271</v>
      </c>
      <c r="C255" s="5">
        <f>C256</f>
        <v>0</v>
      </c>
      <c r="D255" s="5">
        <v>3392000</v>
      </c>
      <c r="E255" s="5">
        <f>E256</f>
        <v>0</v>
      </c>
      <c r="F255" s="5">
        <f>F256</f>
        <v>3392000</v>
      </c>
    </row>
    <row r="256" spans="1:6" ht="12.75">
      <c r="A256" s="7" t="s">
        <v>272</v>
      </c>
      <c r="B256" s="4" t="s">
        <v>273</v>
      </c>
      <c r="C256" s="5">
        <f>C433</f>
        <v>0</v>
      </c>
      <c r="D256" s="5">
        <v>3392000</v>
      </c>
      <c r="E256" s="5">
        <f>E433</f>
        <v>0</v>
      </c>
      <c r="F256" s="5">
        <f>F433</f>
        <v>3392000</v>
      </c>
    </row>
    <row r="257" spans="1:6" ht="12.75">
      <c r="A257" s="7" t="s">
        <v>274</v>
      </c>
      <c r="B257" s="4" t="s">
        <v>89</v>
      </c>
      <c r="C257" s="5">
        <f>C258+C261+C265+C270</f>
        <v>0</v>
      </c>
      <c r="D257" s="5">
        <v>146947000</v>
      </c>
      <c r="E257" s="5">
        <f>E258+E261+E265+E270</f>
        <v>-85000</v>
      </c>
      <c r="F257" s="5">
        <f>F258+F261+F265+F270</f>
        <v>146862000</v>
      </c>
    </row>
    <row r="258" spans="1:6" ht="12.75">
      <c r="A258" s="7" t="s">
        <v>275</v>
      </c>
      <c r="B258" s="4" t="s">
        <v>276</v>
      </c>
      <c r="C258" s="5">
        <f aca="true" t="shared" si="54" ref="C258:F259">C259</f>
        <v>0</v>
      </c>
      <c r="D258" s="5">
        <v>0</v>
      </c>
      <c r="E258" s="5">
        <f t="shared" si="54"/>
        <v>0</v>
      </c>
      <c r="F258" s="5">
        <f t="shared" si="54"/>
        <v>0</v>
      </c>
    </row>
    <row r="259" spans="1:6" ht="12.75">
      <c r="A259" s="7" t="s">
        <v>277</v>
      </c>
      <c r="B259" s="4" t="s">
        <v>278</v>
      </c>
      <c r="C259" s="5">
        <f t="shared" si="54"/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281</v>
      </c>
      <c r="B260" s="4" t="s">
        <v>282</v>
      </c>
      <c r="C260" s="5">
        <f>C575</f>
        <v>0</v>
      </c>
      <c r="D260" s="5">
        <v>0</v>
      </c>
      <c r="E260" s="5">
        <f>E575</f>
        <v>0</v>
      </c>
      <c r="F260" s="5">
        <f>F575</f>
        <v>0</v>
      </c>
    </row>
    <row r="261" spans="1:6" ht="12.75">
      <c r="A261" s="7" t="s">
        <v>283</v>
      </c>
      <c r="B261" s="4" t="s">
        <v>284</v>
      </c>
      <c r="C261" s="5">
        <f>C262</f>
        <v>0</v>
      </c>
      <c r="D261" s="5">
        <v>11656000</v>
      </c>
      <c r="E261" s="5">
        <f>E262</f>
        <v>0</v>
      </c>
      <c r="F261" s="5">
        <f>F262</f>
        <v>11656000</v>
      </c>
    </row>
    <row r="262" spans="1:6" ht="26.25">
      <c r="A262" s="7" t="s">
        <v>285</v>
      </c>
      <c r="B262" s="4" t="s">
        <v>286</v>
      </c>
      <c r="C262" s="5">
        <f>C264+C263</f>
        <v>0</v>
      </c>
      <c r="D262" s="5">
        <v>11656000</v>
      </c>
      <c r="E262" s="5">
        <f>E264+E263</f>
        <v>0</v>
      </c>
      <c r="F262" s="5">
        <f>F264+F263</f>
        <v>11656000</v>
      </c>
    </row>
    <row r="263" spans="1:6" ht="12.75">
      <c r="A263" s="7" t="s">
        <v>287</v>
      </c>
      <c r="B263" s="4" t="s">
        <v>288</v>
      </c>
      <c r="C263" s="5">
        <f aca="true" t="shared" si="55" ref="C263:F264">C578</f>
        <v>0</v>
      </c>
      <c r="D263" s="5">
        <v>1290000</v>
      </c>
      <c r="E263" s="5">
        <f t="shared" si="55"/>
        <v>0</v>
      </c>
      <c r="F263" s="5">
        <f t="shared" si="55"/>
        <v>1290000</v>
      </c>
    </row>
    <row r="264" spans="1:6" ht="12.75">
      <c r="A264" s="7" t="s">
        <v>289</v>
      </c>
      <c r="B264" s="4" t="s">
        <v>290</v>
      </c>
      <c r="C264" s="5">
        <f t="shared" si="55"/>
        <v>0</v>
      </c>
      <c r="D264" s="5">
        <v>10366000</v>
      </c>
      <c r="E264" s="5">
        <f t="shared" si="55"/>
        <v>0</v>
      </c>
      <c r="F264" s="5">
        <f t="shared" si="55"/>
        <v>10366000</v>
      </c>
    </row>
    <row r="265" spans="1:6" ht="26.25">
      <c r="A265" s="7" t="s">
        <v>90</v>
      </c>
      <c r="B265" s="4" t="s">
        <v>91</v>
      </c>
      <c r="C265" s="5">
        <f>C266</f>
        <v>0</v>
      </c>
      <c r="D265" s="5">
        <v>83242000</v>
      </c>
      <c r="E265" s="5">
        <f>E266</f>
        <v>0</v>
      </c>
      <c r="F265" s="5">
        <f>F266</f>
        <v>83242000</v>
      </c>
    </row>
    <row r="266" spans="1:6" ht="12.75">
      <c r="A266" s="7" t="s">
        <v>92</v>
      </c>
      <c r="B266" s="4" t="s">
        <v>93</v>
      </c>
      <c r="C266" s="5">
        <f>C267+C268+C269</f>
        <v>0</v>
      </c>
      <c r="D266" s="5">
        <v>83242000</v>
      </c>
      <c r="E266" s="5">
        <f>E267+E268+E269</f>
        <v>0</v>
      </c>
      <c r="F266" s="5">
        <f>F267+F268+F269</f>
        <v>83242000</v>
      </c>
    </row>
    <row r="267" spans="1:6" ht="12.75">
      <c r="A267" s="7" t="s">
        <v>94</v>
      </c>
      <c r="B267" s="4" t="s">
        <v>95</v>
      </c>
      <c r="C267" s="5">
        <f aca="true" t="shared" si="56" ref="C267:F269">C582</f>
        <v>0</v>
      </c>
      <c r="D267" s="5">
        <v>11879000</v>
      </c>
      <c r="E267" s="5">
        <f t="shared" si="56"/>
        <v>0</v>
      </c>
      <c r="F267" s="5">
        <f t="shared" si="56"/>
        <v>11879000</v>
      </c>
    </row>
    <row r="268" spans="1:6" ht="12.75">
      <c r="A268" s="7" t="s">
        <v>96</v>
      </c>
      <c r="B268" s="4" t="s">
        <v>97</v>
      </c>
      <c r="C268" s="5">
        <f t="shared" si="56"/>
        <v>0</v>
      </c>
      <c r="D268" s="5">
        <v>67311000</v>
      </c>
      <c r="E268" s="5">
        <f t="shared" si="56"/>
        <v>0</v>
      </c>
      <c r="F268" s="5">
        <f t="shared" si="56"/>
        <v>67311000</v>
      </c>
    </row>
    <row r="269" spans="1:6" ht="12.75">
      <c r="A269" s="7" t="s">
        <v>295</v>
      </c>
      <c r="B269" s="4" t="s">
        <v>297</v>
      </c>
      <c r="C269" s="5">
        <f t="shared" si="56"/>
        <v>0</v>
      </c>
      <c r="D269" s="5">
        <v>4052000</v>
      </c>
      <c r="E269" s="5">
        <f t="shared" si="56"/>
        <v>0</v>
      </c>
      <c r="F269" s="5">
        <f t="shared" si="56"/>
        <v>4052000</v>
      </c>
    </row>
    <row r="270" spans="1:6" ht="12.75">
      <c r="A270" s="7" t="s">
        <v>98</v>
      </c>
      <c r="B270" s="4" t="s">
        <v>99</v>
      </c>
      <c r="C270" s="5">
        <f aca="true" t="shared" si="57" ref="C270:F271">C271</f>
        <v>0</v>
      </c>
      <c r="D270" s="5">
        <v>52049000</v>
      </c>
      <c r="E270" s="5">
        <f t="shared" si="57"/>
        <v>-85000</v>
      </c>
      <c r="F270" s="5">
        <f t="shared" si="57"/>
        <v>51964000</v>
      </c>
    </row>
    <row r="271" spans="1:6" ht="12.75">
      <c r="A271" s="7" t="s">
        <v>100</v>
      </c>
      <c r="B271" s="4" t="s">
        <v>101</v>
      </c>
      <c r="C271" s="5">
        <f t="shared" si="57"/>
        <v>0</v>
      </c>
      <c r="D271" s="5">
        <v>52049000</v>
      </c>
      <c r="E271" s="5">
        <f t="shared" si="57"/>
        <v>-85000</v>
      </c>
      <c r="F271" s="5">
        <f t="shared" si="57"/>
        <v>51964000</v>
      </c>
    </row>
    <row r="272" spans="1:6" ht="12.75">
      <c r="A272" s="7" t="s">
        <v>102</v>
      </c>
      <c r="B272" s="4" t="s">
        <v>103</v>
      </c>
      <c r="C272" s="5">
        <f>C273+C274</f>
        <v>0</v>
      </c>
      <c r="D272" s="5">
        <v>52049000</v>
      </c>
      <c r="E272" s="5">
        <f>E273+E274</f>
        <v>-85000</v>
      </c>
      <c r="F272" s="5">
        <f>F273+F274</f>
        <v>51964000</v>
      </c>
    </row>
    <row r="273" spans="1:6" ht="12.75">
      <c r="A273" s="7" t="s">
        <v>106</v>
      </c>
      <c r="B273" s="4" t="s">
        <v>107</v>
      </c>
      <c r="C273" s="5">
        <f aca="true" t="shared" si="58" ref="C273:F274">C588</f>
        <v>0</v>
      </c>
      <c r="D273" s="5">
        <v>1000000</v>
      </c>
      <c r="E273" s="5">
        <f t="shared" si="58"/>
        <v>0</v>
      </c>
      <c r="F273" s="5">
        <f t="shared" si="58"/>
        <v>1000000</v>
      </c>
    </row>
    <row r="274" spans="1:6" ht="12.75">
      <c r="A274" s="7" t="s">
        <v>110</v>
      </c>
      <c r="B274" s="4" t="s">
        <v>111</v>
      </c>
      <c r="C274" s="5">
        <f t="shared" si="58"/>
        <v>0</v>
      </c>
      <c r="D274" s="5">
        <v>51049000</v>
      </c>
      <c r="E274" s="5">
        <f t="shared" si="58"/>
        <v>-85000</v>
      </c>
      <c r="F274" s="5">
        <f t="shared" si="58"/>
        <v>50964000</v>
      </c>
    </row>
    <row r="275" spans="1:6" ht="12.75">
      <c r="A275" s="7" t="s">
        <v>335</v>
      </c>
      <c r="B275" s="4" t="s">
        <v>336</v>
      </c>
      <c r="C275" s="5">
        <f>C276+C284</f>
        <v>0</v>
      </c>
      <c r="D275" s="5">
        <v>9568000</v>
      </c>
      <c r="E275" s="5">
        <f>E276+E284</f>
        <v>15000</v>
      </c>
      <c r="F275" s="5">
        <f>F276+F284</f>
        <v>9583000</v>
      </c>
    </row>
    <row r="276" spans="1:6" ht="12.75">
      <c r="A276" s="7" t="s">
        <v>221</v>
      </c>
      <c r="B276" s="4" t="s">
        <v>222</v>
      </c>
      <c r="C276" s="5">
        <f>C277+C278+C282</f>
        <v>0</v>
      </c>
      <c r="D276" s="5">
        <v>9568000</v>
      </c>
      <c r="E276" s="5">
        <f>E277+E278+E282</f>
        <v>15000</v>
      </c>
      <c r="F276" s="5">
        <f>F277+F278+F282</f>
        <v>9583000</v>
      </c>
    </row>
    <row r="277" spans="1:6" ht="26.25">
      <c r="A277" s="7" t="s">
        <v>80</v>
      </c>
      <c r="B277" s="4" t="s">
        <v>81</v>
      </c>
      <c r="C277" s="5">
        <f>C436</f>
        <v>0</v>
      </c>
      <c r="D277" s="5">
        <v>6918000</v>
      </c>
      <c r="E277" s="5">
        <f>E436</f>
        <v>90000</v>
      </c>
      <c r="F277" s="5">
        <f>F436</f>
        <v>7008000</v>
      </c>
    </row>
    <row r="278" spans="1:6" ht="12.75">
      <c r="A278" s="7" t="s">
        <v>232</v>
      </c>
      <c r="B278" s="4" t="s">
        <v>233</v>
      </c>
      <c r="C278" s="5">
        <f>C279</f>
        <v>0</v>
      </c>
      <c r="D278" s="5">
        <v>250000</v>
      </c>
      <c r="E278" s="5">
        <f>E279</f>
        <v>95000</v>
      </c>
      <c r="F278" s="5">
        <f>F279</f>
        <v>345000</v>
      </c>
    </row>
    <row r="279" spans="1:6" ht="39">
      <c r="A279" s="7" t="s">
        <v>234</v>
      </c>
      <c r="B279" s="4" t="s">
        <v>235</v>
      </c>
      <c r="C279" s="5">
        <f>C280+C281</f>
        <v>0</v>
      </c>
      <c r="D279" s="5">
        <v>250000</v>
      </c>
      <c r="E279" s="5">
        <f>E280+E281</f>
        <v>95000</v>
      </c>
      <c r="F279" s="5">
        <f>F280+F281</f>
        <v>345000</v>
      </c>
    </row>
    <row r="280" spans="1:6" ht="12.75">
      <c r="A280" s="7" t="s">
        <v>236</v>
      </c>
      <c r="B280" s="4" t="s">
        <v>237</v>
      </c>
      <c r="C280" s="5">
        <f aca="true" t="shared" si="59" ref="C280:F281">C439</f>
        <v>0</v>
      </c>
      <c r="D280" s="5">
        <v>0</v>
      </c>
      <c r="E280" s="5">
        <f t="shared" si="59"/>
        <v>95000</v>
      </c>
      <c r="F280" s="5">
        <f t="shared" si="59"/>
        <v>95000</v>
      </c>
    </row>
    <row r="281" spans="1:6" ht="12.75">
      <c r="A281" s="7" t="s">
        <v>238</v>
      </c>
      <c r="B281" s="4" t="s">
        <v>239</v>
      </c>
      <c r="C281" s="5">
        <f t="shared" si="59"/>
        <v>0</v>
      </c>
      <c r="D281" s="5">
        <v>250000</v>
      </c>
      <c r="E281" s="5">
        <f t="shared" si="59"/>
        <v>0</v>
      </c>
      <c r="F281" s="5">
        <f t="shared" si="59"/>
        <v>250000</v>
      </c>
    </row>
    <row r="282" spans="1:6" ht="26.25">
      <c r="A282" s="7" t="s">
        <v>82</v>
      </c>
      <c r="B282" s="4" t="s">
        <v>83</v>
      </c>
      <c r="C282" s="5">
        <f>C283</f>
        <v>0</v>
      </c>
      <c r="D282" s="5">
        <v>2400000</v>
      </c>
      <c r="E282" s="5">
        <f>E283</f>
        <v>-170000</v>
      </c>
      <c r="F282" s="5">
        <f>F283</f>
        <v>2230000</v>
      </c>
    </row>
    <row r="283" spans="1:6" ht="12.75">
      <c r="A283" s="7" t="s">
        <v>256</v>
      </c>
      <c r="B283" s="4" t="s">
        <v>257</v>
      </c>
      <c r="C283" s="5">
        <f>C442</f>
        <v>0</v>
      </c>
      <c r="D283" s="5">
        <v>2400000</v>
      </c>
      <c r="E283" s="5">
        <f>E442</f>
        <v>-170000</v>
      </c>
      <c r="F283" s="5">
        <f>F442</f>
        <v>2230000</v>
      </c>
    </row>
    <row r="284" spans="1:6" ht="12.75">
      <c r="A284" s="7" t="s">
        <v>274</v>
      </c>
      <c r="B284" s="4" t="s">
        <v>89</v>
      </c>
      <c r="C284" s="5">
        <f aca="true" t="shared" si="60" ref="C284:F286">C285</f>
        <v>0</v>
      </c>
      <c r="D284" s="5">
        <v>0</v>
      </c>
      <c r="E284" s="5">
        <f t="shared" si="60"/>
        <v>0</v>
      </c>
      <c r="F284" s="5">
        <f t="shared" si="60"/>
        <v>0</v>
      </c>
    </row>
    <row r="285" spans="1:6" ht="12.75">
      <c r="A285" s="7" t="s">
        <v>98</v>
      </c>
      <c r="B285" s="4" t="s">
        <v>99</v>
      </c>
      <c r="C285" s="5">
        <f t="shared" si="60"/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100</v>
      </c>
      <c r="B286" s="4" t="s">
        <v>101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61" ref="C288:F289">C595</f>
        <v>0</v>
      </c>
      <c r="D288" s="5">
        <v>0</v>
      </c>
      <c r="E288" s="5">
        <f t="shared" si="61"/>
        <v>0</v>
      </c>
      <c r="F288" s="5">
        <f t="shared" si="61"/>
        <v>0</v>
      </c>
    </row>
    <row r="289" spans="1:6" ht="12.75">
      <c r="A289" s="7" t="s">
        <v>110</v>
      </c>
      <c r="B289" s="4" t="s">
        <v>111</v>
      </c>
      <c r="C289" s="5">
        <f t="shared" si="61"/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337</v>
      </c>
      <c r="B290" s="4" t="s">
        <v>141</v>
      </c>
      <c r="C290" s="5">
        <f>C292+C324</f>
        <v>0</v>
      </c>
      <c r="D290" s="5">
        <v>326060000</v>
      </c>
      <c r="E290" s="5">
        <f>E292+E324</f>
        <v>-17000</v>
      </c>
      <c r="F290" s="5">
        <f>F292+F324</f>
        <v>326043000</v>
      </c>
    </row>
    <row r="291" spans="1:6" ht="12.75">
      <c r="A291" s="7" t="s">
        <v>338</v>
      </c>
      <c r="B291" s="4" t="s">
        <v>143</v>
      </c>
      <c r="C291" s="5">
        <f>C292-C300</f>
        <v>0</v>
      </c>
      <c r="D291" s="5">
        <v>156022000</v>
      </c>
      <c r="E291" s="5">
        <f>E292-E300</f>
        <v>-17000</v>
      </c>
      <c r="F291" s="5">
        <f>F292-F300</f>
        <v>156005000</v>
      </c>
    </row>
    <row r="292" spans="1:6" ht="12.75">
      <c r="A292" s="7" t="s">
        <v>144</v>
      </c>
      <c r="B292" s="4" t="s">
        <v>6</v>
      </c>
      <c r="C292" s="5">
        <f>C293+C307</f>
        <v>0</v>
      </c>
      <c r="D292" s="5">
        <v>324194000</v>
      </c>
      <c r="E292" s="5">
        <f>E293+E307</f>
        <v>-17000</v>
      </c>
      <c r="F292" s="5">
        <f>F293+F307</f>
        <v>324177000</v>
      </c>
    </row>
    <row r="293" spans="1:6" ht="12.75">
      <c r="A293" s="7" t="s">
        <v>145</v>
      </c>
      <c r="B293" s="4" t="s">
        <v>146</v>
      </c>
      <c r="C293" s="5">
        <f>C294+C299</f>
        <v>0</v>
      </c>
      <c r="D293" s="5">
        <v>270429000</v>
      </c>
      <c r="E293" s="5">
        <f>E294+E299</f>
        <v>0</v>
      </c>
      <c r="F293" s="5">
        <f>F294+F299</f>
        <v>270429000</v>
      </c>
    </row>
    <row r="294" spans="1:6" ht="12.75">
      <c r="A294" s="7" t="s">
        <v>147</v>
      </c>
      <c r="B294" s="4" t="s">
        <v>148</v>
      </c>
      <c r="C294" s="5">
        <f aca="true" t="shared" si="62" ref="C294:F295">C295</f>
        <v>0</v>
      </c>
      <c r="D294" s="5">
        <v>101157000</v>
      </c>
      <c r="E294" s="5">
        <f t="shared" si="62"/>
        <v>0</v>
      </c>
      <c r="F294" s="5">
        <f t="shared" si="62"/>
        <v>101157000</v>
      </c>
    </row>
    <row r="295" spans="1:6" ht="26.25">
      <c r="A295" s="7" t="s">
        <v>149</v>
      </c>
      <c r="B295" s="4" t="s">
        <v>150</v>
      </c>
      <c r="C295" s="5">
        <f t="shared" si="62"/>
        <v>0</v>
      </c>
      <c r="D295" s="5">
        <v>101157000</v>
      </c>
      <c r="E295" s="5">
        <f t="shared" si="62"/>
        <v>0</v>
      </c>
      <c r="F295" s="5">
        <f t="shared" si="62"/>
        <v>101157000</v>
      </c>
    </row>
    <row r="296" spans="1:6" ht="12.75">
      <c r="A296" s="7" t="s">
        <v>151</v>
      </c>
      <c r="B296" s="4" t="s">
        <v>152</v>
      </c>
      <c r="C296" s="5">
        <f>C297+C298</f>
        <v>0</v>
      </c>
      <c r="D296" s="5">
        <v>101157000</v>
      </c>
      <c r="E296" s="5">
        <f>E297+E298</f>
        <v>0</v>
      </c>
      <c r="F296" s="5">
        <f>F297+F298</f>
        <v>101157000</v>
      </c>
    </row>
    <row r="297" spans="1:6" ht="12.75">
      <c r="A297" s="7" t="s">
        <v>153</v>
      </c>
      <c r="B297" s="4" t="s">
        <v>154</v>
      </c>
      <c r="C297" s="5"/>
      <c r="D297" s="5">
        <v>88734000</v>
      </c>
      <c r="E297" s="5"/>
      <c r="F297" s="5">
        <f>D297+E297</f>
        <v>88734000</v>
      </c>
    </row>
    <row r="298" spans="1:6" ht="12.75">
      <c r="A298" s="7" t="s">
        <v>155</v>
      </c>
      <c r="B298" s="4" t="s">
        <v>156</v>
      </c>
      <c r="C298" s="5"/>
      <c r="D298" s="5">
        <v>12423000</v>
      </c>
      <c r="E298" s="5"/>
      <c r="F298" s="5">
        <f>D298+E298</f>
        <v>12423000</v>
      </c>
    </row>
    <row r="299" spans="1:6" ht="12.75">
      <c r="A299" s="7" t="s">
        <v>157</v>
      </c>
      <c r="B299" s="4" t="s">
        <v>158</v>
      </c>
      <c r="C299" s="5">
        <f>C300+C304</f>
        <v>0</v>
      </c>
      <c r="D299" s="5">
        <v>169272000</v>
      </c>
      <c r="E299" s="5">
        <f>E300+E304</f>
        <v>0</v>
      </c>
      <c r="F299" s="5">
        <f>F300+F304</f>
        <v>169272000</v>
      </c>
    </row>
    <row r="300" spans="1:6" ht="12.75">
      <c r="A300" s="7" t="s">
        <v>159</v>
      </c>
      <c r="B300" s="4" t="s">
        <v>160</v>
      </c>
      <c r="C300" s="5">
        <f>C301+C302+C303</f>
        <v>0</v>
      </c>
      <c r="D300" s="5">
        <v>168172000</v>
      </c>
      <c r="E300" s="5">
        <f>E301+E302+E303</f>
        <v>0</v>
      </c>
      <c r="F300" s="5">
        <f>F301+F302+F303</f>
        <v>168172000</v>
      </c>
    </row>
    <row r="301" spans="1:6" ht="26.25">
      <c r="A301" s="7" t="s">
        <v>161</v>
      </c>
      <c r="B301" s="4" t="s">
        <v>162</v>
      </c>
      <c r="C301" s="5"/>
      <c r="D301" s="5">
        <v>102487000</v>
      </c>
      <c r="E301" s="5"/>
      <c r="F301" s="5">
        <f>D301+E301</f>
        <v>102487000</v>
      </c>
    </row>
    <row r="302" spans="1:6" ht="12.75">
      <c r="A302" s="7" t="s">
        <v>163</v>
      </c>
      <c r="B302" s="4" t="s">
        <v>164</v>
      </c>
      <c r="C302" s="5"/>
      <c r="D302" s="5">
        <v>9265000</v>
      </c>
      <c r="E302" s="5"/>
      <c r="F302" s="5">
        <f>D302+E302</f>
        <v>9265000</v>
      </c>
    </row>
    <row r="303" spans="1:6" ht="12.75">
      <c r="A303" s="7" t="s">
        <v>165</v>
      </c>
      <c r="B303" s="4" t="s">
        <v>166</v>
      </c>
      <c r="C303" s="5"/>
      <c r="D303" s="5">
        <v>56420000</v>
      </c>
      <c r="E303" s="5"/>
      <c r="F303" s="5">
        <f>D303+E303</f>
        <v>56420000</v>
      </c>
    </row>
    <row r="304" spans="1:6" ht="26.25">
      <c r="A304" s="7" t="s">
        <v>167</v>
      </c>
      <c r="B304" s="4" t="s">
        <v>168</v>
      </c>
      <c r="C304" s="5">
        <f>C305+C306</f>
        <v>0</v>
      </c>
      <c r="D304" s="5">
        <v>1100000</v>
      </c>
      <c r="E304" s="5">
        <f>E305+E306</f>
        <v>0</v>
      </c>
      <c r="F304" s="5">
        <f>F305+F306</f>
        <v>1100000</v>
      </c>
    </row>
    <row r="305" spans="1:6" ht="12.75">
      <c r="A305" s="7" t="s">
        <v>169</v>
      </c>
      <c r="B305" s="4" t="s">
        <v>170</v>
      </c>
      <c r="C305" s="5"/>
      <c r="D305" s="5">
        <v>100000</v>
      </c>
      <c r="E305" s="5"/>
      <c r="F305" s="5">
        <f>D305+E305</f>
        <v>100000</v>
      </c>
    </row>
    <row r="306" spans="1:6" ht="12.75">
      <c r="A306" s="7" t="s">
        <v>171</v>
      </c>
      <c r="B306" s="4" t="s">
        <v>172</v>
      </c>
      <c r="C306" s="5"/>
      <c r="D306" s="5">
        <v>1000000</v>
      </c>
      <c r="E306" s="5"/>
      <c r="F306" s="5">
        <f>D306+E306</f>
        <v>1000000</v>
      </c>
    </row>
    <row r="307" spans="1:6" ht="12.75">
      <c r="A307" s="7" t="s">
        <v>173</v>
      </c>
      <c r="B307" s="4" t="s">
        <v>8</v>
      </c>
      <c r="C307" s="5">
        <f>C308+C312</f>
        <v>0</v>
      </c>
      <c r="D307" s="5">
        <v>53765000</v>
      </c>
      <c r="E307" s="5">
        <f>E308+E312</f>
        <v>-17000</v>
      </c>
      <c r="F307" s="5">
        <f>F308+F312</f>
        <v>53748000</v>
      </c>
    </row>
    <row r="308" spans="1:6" ht="12.75">
      <c r="A308" s="7" t="s">
        <v>174</v>
      </c>
      <c r="B308" s="4" t="s">
        <v>10</v>
      </c>
      <c r="C308" s="5">
        <f aca="true" t="shared" si="63" ref="C308:F310">C309</f>
        <v>0</v>
      </c>
      <c r="D308" s="5">
        <v>800000</v>
      </c>
      <c r="E308" s="5">
        <f t="shared" si="63"/>
        <v>0</v>
      </c>
      <c r="F308" s="5">
        <f t="shared" si="63"/>
        <v>800000</v>
      </c>
    </row>
    <row r="309" spans="1:6" ht="12.75">
      <c r="A309" s="7" t="s">
        <v>175</v>
      </c>
      <c r="B309" s="4" t="s">
        <v>176</v>
      </c>
      <c r="C309" s="5">
        <f t="shared" si="63"/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177</v>
      </c>
      <c r="B310" s="4" t="s">
        <v>178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15</v>
      </c>
      <c r="B311" s="4" t="s">
        <v>179</v>
      </c>
      <c r="C311" s="5"/>
      <c r="D311" s="5">
        <v>800000</v>
      </c>
      <c r="E311" s="5"/>
      <c r="F311" s="5">
        <f>D311+E311</f>
        <v>800000</v>
      </c>
    </row>
    <row r="312" spans="1:6" ht="12.75">
      <c r="A312" s="7" t="s">
        <v>180</v>
      </c>
      <c r="B312" s="4" t="s">
        <v>18</v>
      </c>
      <c r="C312" s="5">
        <f>C313+C316+C319+C322</f>
        <v>0</v>
      </c>
      <c r="D312" s="5">
        <v>52965000</v>
      </c>
      <c r="E312" s="5">
        <f>E313+E316+E319+E322</f>
        <v>-17000</v>
      </c>
      <c r="F312" s="5">
        <f>F313+F316+F319+F322</f>
        <v>52948000</v>
      </c>
    </row>
    <row r="313" spans="1:6" ht="26.25">
      <c r="A313" s="7" t="s">
        <v>339</v>
      </c>
      <c r="B313" s="4" t="s">
        <v>182</v>
      </c>
      <c r="C313" s="5">
        <f>C314+C315</f>
        <v>0</v>
      </c>
      <c r="D313" s="5">
        <v>2800000</v>
      </c>
      <c r="E313" s="5">
        <f>E314+E315</f>
        <v>1164000</v>
      </c>
      <c r="F313" s="5">
        <f>F314+F315</f>
        <v>3964000</v>
      </c>
    </row>
    <row r="314" spans="1:6" ht="12.75">
      <c r="A314" s="7" t="s">
        <v>340</v>
      </c>
      <c r="B314" s="4" t="s">
        <v>184</v>
      </c>
      <c r="C314" s="5"/>
      <c r="D314" s="5">
        <v>2800000</v>
      </c>
      <c r="E314" s="5"/>
      <c r="F314" s="5">
        <f>D314+E314</f>
        <v>2800000</v>
      </c>
    </row>
    <row r="315" spans="1:6" ht="12.75">
      <c r="A315" s="7" t="s">
        <v>389</v>
      </c>
      <c r="B315" s="4" t="s">
        <v>390</v>
      </c>
      <c r="C315" s="5"/>
      <c r="D315" s="5">
        <v>0</v>
      </c>
      <c r="E315" s="5">
        <v>1164000</v>
      </c>
      <c r="F315" s="5">
        <f>D315+E315</f>
        <v>1164000</v>
      </c>
    </row>
    <row r="316" spans="1:6" ht="12.75">
      <c r="A316" s="7" t="s">
        <v>185</v>
      </c>
      <c r="B316" s="4" t="s">
        <v>186</v>
      </c>
      <c r="C316" s="5">
        <f aca="true" t="shared" si="64" ref="C316:F317">C317</f>
        <v>0</v>
      </c>
      <c r="D316" s="5">
        <v>100000</v>
      </c>
      <c r="E316" s="5">
        <f t="shared" si="64"/>
        <v>0</v>
      </c>
      <c r="F316" s="5">
        <f t="shared" si="64"/>
        <v>100000</v>
      </c>
    </row>
    <row r="317" spans="1:6" ht="12.75">
      <c r="A317" s="7" t="s">
        <v>187</v>
      </c>
      <c r="B317" s="4" t="s">
        <v>188</v>
      </c>
      <c r="C317" s="5">
        <f t="shared" si="64"/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189</v>
      </c>
      <c r="B318" s="4" t="s">
        <v>190</v>
      </c>
      <c r="C318" s="5"/>
      <c r="D318" s="5">
        <v>100000</v>
      </c>
      <c r="E318" s="5"/>
      <c r="F318" s="5">
        <f>D318+E318</f>
        <v>100000</v>
      </c>
    </row>
    <row r="319" spans="1:6" ht="12.75">
      <c r="A319" s="7" t="s">
        <v>341</v>
      </c>
      <c r="B319" s="4" t="s">
        <v>192</v>
      </c>
      <c r="C319" s="5">
        <f>C321+C320</f>
        <v>0</v>
      </c>
      <c r="D319" s="5">
        <v>60433000</v>
      </c>
      <c r="E319" s="5">
        <f>E321+E320</f>
        <v>-1144000</v>
      </c>
      <c r="F319" s="5">
        <f>F321+F320</f>
        <v>59289000</v>
      </c>
    </row>
    <row r="320" spans="1:6" ht="12.75">
      <c r="A320" s="7" t="s">
        <v>398</v>
      </c>
      <c r="B320" s="4" t="s">
        <v>399</v>
      </c>
      <c r="C320" s="5"/>
      <c r="D320" s="5">
        <v>60373000</v>
      </c>
      <c r="E320" s="5">
        <v>-1164000</v>
      </c>
      <c r="F320" s="5">
        <f>D320+E320</f>
        <v>59209000</v>
      </c>
    </row>
    <row r="321" spans="1:6" ht="12.75">
      <c r="A321" s="7" t="s">
        <v>193</v>
      </c>
      <c r="B321" s="4" t="s">
        <v>194</v>
      </c>
      <c r="C321" s="5"/>
      <c r="D321" s="5">
        <v>60000</v>
      </c>
      <c r="E321" s="5">
        <v>20000</v>
      </c>
      <c r="F321" s="5">
        <f>D321+E321</f>
        <v>80000</v>
      </c>
    </row>
    <row r="322" spans="1:6" ht="12.75">
      <c r="A322" s="7" t="s">
        <v>382</v>
      </c>
      <c r="B322" s="4" t="s">
        <v>380</v>
      </c>
      <c r="C322" s="5">
        <f>C323</f>
        <v>0</v>
      </c>
      <c r="D322" s="5">
        <v>-10368000</v>
      </c>
      <c r="E322" s="5">
        <f>E323</f>
        <v>-37000</v>
      </c>
      <c r="F322" s="5">
        <f>F323</f>
        <v>-10405000</v>
      </c>
    </row>
    <row r="323" spans="1:6" ht="26.25">
      <c r="A323" s="7" t="s">
        <v>127</v>
      </c>
      <c r="B323" s="4" t="s">
        <v>383</v>
      </c>
      <c r="C323" s="5"/>
      <c r="D323" s="5">
        <v>-10368000</v>
      </c>
      <c r="E323" s="5">
        <v>-37000</v>
      </c>
      <c r="F323" s="5">
        <f>D323+E323</f>
        <v>-10405000</v>
      </c>
    </row>
    <row r="324" spans="1:6" ht="12.75">
      <c r="A324" s="7" t="s">
        <v>47</v>
      </c>
      <c r="B324" s="4" t="s">
        <v>48</v>
      </c>
      <c r="C324" s="5">
        <f aca="true" t="shared" si="65" ref="C324:F325">C325</f>
        <v>0</v>
      </c>
      <c r="D324" s="5">
        <v>1866000</v>
      </c>
      <c r="E324" s="5">
        <f t="shared" si="65"/>
        <v>0</v>
      </c>
      <c r="F324" s="5">
        <f t="shared" si="65"/>
        <v>1866000</v>
      </c>
    </row>
    <row r="325" spans="1:6" ht="12.75">
      <c r="A325" s="7" t="s">
        <v>195</v>
      </c>
      <c r="B325" s="4" t="s">
        <v>50</v>
      </c>
      <c r="C325" s="5">
        <f t="shared" si="65"/>
        <v>0</v>
      </c>
      <c r="D325" s="5">
        <v>1866000</v>
      </c>
      <c r="E325" s="5">
        <f t="shared" si="65"/>
        <v>0</v>
      </c>
      <c r="F325" s="5">
        <f t="shared" si="65"/>
        <v>1866000</v>
      </c>
    </row>
    <row r="326" spans="1:6" ht="26.25">
      <c r="A326" s="7" t="s">
        <v>342</v>
      </c>
      <c r="B326" s="4" t="s">
        <v>197</v>
      </c>
      <c r="C326" s="5">
        <f>C327+C329+C328</f>
        <v>0</v>
      </c>
      <c r="D326" s="5">
        <v>1866000</v>
      </c>
      <c r="E326" s="5">
        <f>E327+E329+E328</f>
        <v>0</v>
      </c>
      <c r="F326" s="5">
        <f>F327+F329+F328</f>
        <v>1866000</v>
      </c>
    </row>
    <row r="327" spans="1:6" ht="12.75">
      <c r="A327" s="7" t="s">
        <v>198</v>
      </c>
      <c r="B327" s="4" t="s">
        <v>199</v>
      </c>
      <c r="C327" s="5"/>
      <c r="D327" s="5">
        <v>1834000</v>
      </c>
      <c r="E327" s="5"/>
      <c r="F327" s="5">
        <f>D327+E327</f>
        <v>1834000</v>
      </c>
    </row>
    <row r="328" spans="1:6" ht="12.75">
      <c r="A328" s="7" t="s">
        <v>384</v>
      </c>
      <c r="B328" s="4" t="s">
        <v>385</v>
      </c>
      <c r="C328" s="5"/>
      <c r="D328" s="5"/>
      <c r="E328" s="5"/>
      <c r="F328" s="5"/>
    </row>
    <row r="329" spans="1:6" ht="26.25">
      <c r="A329" s="7" t="s">
        <v>343</v>
      </c>
      <c r="B329" s="4" t="s">
        <v>205</v>
      </c>
      <c r="C329" s="5"/>
      <c r="D329" s="5">
        <v>32000</v>
      </c>
      <c r="E329" s="5"/>
      <c r="F329" s="5">
        <f>D329+E329</f>
        <v>32000</v>
      </c>
    </row>
    <row r="330" spans="1:6" ht="12.75">
      <c r="A330" s="7" t="s">
        <v>408</v>
      </c>
      <c r="B330" s="4" t="s">
        <v>409</v>
      </c>
      <c r="C330" s="5"/>
      <c r="D330" s="5"/>
      <c r="E330" s="5"/>
      <c r="F330" s="5"/>
    </row>
    <row r="331" spans="1:9" ht="26.25">
      <c r="A331" s="7" t="s">
        <v>344</v>
      </c>
      <c r="B331" s="4" t="s">
        <v>220</v>
      </c>
      <c r="C331" s="5">
        <f>C333+C339+C348+C356+C360+C369+C375+C391+C410+C418++C421+C434</f>
        <v>0</v>
      </c>
      <c r="D331" s="5">
        <v>326060000</v>
      </c>
      <c r="E331" s="5">
        <f>E333+E339+E348+E356+E360+E369+E375+E391+E410+E418++E421+E434</f>
        <v>-17000</v>
      </c>
      <c r="F331" s="5">
        <f>F333+F339+F348+F356+F360+F369+F375+F391+F410+F418++F421+F434</f>
        <v>326043000</v>
      </c>
      <c r="G331" s="12"/>
      <c r="H331" s="12"/>
      <c r="I331" s="12"/>
    </row>
    <row r="332" spans="1:6" ht="12.75">
      <c r="A332" s="7" t="s">
        <v>302</v>
      </c>
      <c r="B332" s="4" t="s">
        <v>303</v>
      </c>
      <c r="C332" s="5">
        <f>C333+C339+C348</f>
        <v>0</v>
      </c>
      <c r="D332" s="5">
        <v>41984000</v>
      </c>
      <c r="E332" s="5">
        <f>E333+E339+E348</f>
        <v>-23000</v>
      </c>
      <c r="F332" s="5">
        <f>F333+F339+F348</f>
        <v>41961000</v>
      </c>
    </row>
    <row r="333" spans="1:6" ht="12.75">
      <c r="A333" s="7" t="s">
        <v>304</v>
      </c>
      <c r="B333" s="4" t="s">
        <v>278</v>
      </c>
      <c r="C333" s="5">
        <f>C334</f>
        <v>0</v>
      </c>
      <c r="D333" s="5">
        <v>30450000</v>
      </c>
      <c r="E333" s="5">
        <f>E334</f>
        <v>0</v>
      </c>
      <c r="F333" s="5">
        <f>F334</f>
        <v>30450000</v>
      </c>
    </row>
    <row r="334" spans="1:6" ht="12.75">
      <c r="A334" s="7" t="s">
        <v>221</v>
      </c>
      <c r="B334" s="4" t="s">
        <v>222</v>
      </c>
      <c r="C334" s="5">
        <f>C335+C336+C337</f>
        <v>0</v>
      </c>
      <c r="D334" s="5">
        <v>30450000</v>
      </c>
      <c r="E334" s="5">
        <f>E335+E336+E337</f>
        <v>0</v>
      </c>
      <c r="F334" s="5">
        <f>F335+F336+F337</f>
        <v>30450000</v>
      </c>
    </row>
    <row r="335" spans="1:6" ht="12.75">
      <c r="A335" s="7" t="s">
        <v>78</v>
      </c>
      <c r="B335" s="4" t="s">
        <v>79</v>
      </c>
      <c r="C335" s="5"/>
      <c r="D335" s="5">
        <v>21000000</v>
      </c>
      <c r="E335" s="5"/>
      <c r="F335" s="5">
        <f>D335+E335</f>
        <v>21000000</v>
      </c>
    </row>
    <row r="336" spans="1:6" ht="26.25">
      <c r="A336" s="7" t="s">
        <v>80</v>
      </c>
      <c r="B336" s="4" t="s">
        <v>81</v>
      </c>
      <c r="C336" s="5"/>
      <c r="D336" s="5">
        <v>9280000</v>
      </c>
      <c r="E336" s="5"/>
      <c r="F336" s="5">
        <f>D336+E336</f>
        <v>9280000</v>
      </c>
    </row>
    <row r="337" spans="1:6" ht="26.25">
      <c r="A337" s="7" t="s">
        <v>82</v>
      </c>
      <c r="B337" s="4" t="s">
        <v>83</v>
      </c>
      <c r="C337" s="5">
        <f>C338</f>
        <v>0</v>
      </c>
      <c r="D337" s="5">
        <v>170000</v>
      </c>
      <c r="E337" s="5">
        <f>E338</f>
        <v>0</v>
      </c>
      <c r="F337" s="5">
        <f>F338</f>
        <v>170000</v>
      </c>
    </row>
    <row r="338" spans="1:9" ht="12.75">
      <c r="A338" s="7" t="s">
        <v>86</v>
      </c>
      <c r="B338" s="4" t="s">
        <v>87</v>
      </c>
      <c r="C338" s="5"/>
      <c r="D338" s="5">
        <v>170000</v>
      </c>
      <c r="E338" s="5"/>
      <c r="F338" s="5">
        <f>D338+E338</f>
        <v>170000</v>
      </c>
      <c r="G338" s="12"/>
      <c r="H338" s="12"/>
      <c r="I338" s="12"/>
    </row>
    <row r="339" spans="1:7" ht="12.75">
      <c r="A339" s="7" t="s">
        <v>305</v>
      </c>
      <c r="B339" s="4" t="s">
        <v>306</v>
      </c>
      <c r="C339" s="5">
        <f>C340</f>
        <v>0</v>
      </c>
      <c r="D339" s="5">
        <v>10668000</v>
      </c>
      <c r="E339" s="5">
        <f>E340</f>
        <v>-23000</v>
      </c>
      <c r="F339" s="5">
        <f>F340</f>
        <v>10645000</v>
      </c>
      <c r="G339" s="12"/>
    </row>
    <row r="340" spans="1:7" ht="12.75">
      <c r="A340" s="7" t="s">
        <v>221</v>
      </c>
      <c r="B340" s="4" t="s">
        <v>222</v>
      </c>
      <c r="C340" s="5">
        <f>C341+C342+C345</f>
        <v>0</v>
      </c>
      <c r="D340" s="5">
        <v>10668000</v>
      </c>
      <c r="E340" s="5">
        <f>E341+E342+E345+E343</f>
        <v>-23000</v>
      </c>
      <c r="F340" s="5">
        <f>F341+F342+F345+F343</f>
        <v>10645000</v>
      </c>
      <c r="G340" s="12"/>
    </row>
    <row r="341" spans="1:7" ht="12.75">
      <c r="A341" s="7" t="s">
        <v>78</v>
      </c>
      <c r="B341" s="4" t="s">
        <v>79</v>
      </c>
      <c r="C341" s="5"/>
      <c r="D341" s="5">
        <v>797000</v>
      </c>
      <c r="E341" s="5"/>
      <c r="F341" s="5">
        <f>D341+E341</f>
        <v>797000</v>
      </c>
      <c r="G341" s="12"/>
    </row>
    <row r="342" spans="1:6" ht="26.25">
      <c r="A342" s="7" t="s">
        <v>80</v>
      </c>
      <c r="B342" s="4" t="s">
        <v>81</v>
      </c>
      <c r="C342" s="5"/>
      <c r="D342" s="5">
        <v>890000</v>
      </c>
      <c r="E342" s="5"/>
      <c r="F342" s="5">
        <f>D342+E342</f>
        <v>890000</v>
      </c>
    </row>
    <row r="343" spans="1:6" ht="12.75">
      <c r="A343" s="7" t="s">
        <v>431</v>
      </c>
      <c r="B343" s="4" t="s">
        <v>433</v>
      </c>
      <c r="C343" s="5"/>
      <c r="D343" s="5">
        <v>23000</v>
      </c>
      <c r="E343" s="5">
        <f>E344</f>
        <v>-23000</v>
      </c>
      <c r="F343" s="5">
        <f>F344</f>
        <v>0</v>
      </c>
    </row>
    <row r="344" spans="1:6" ht="12.75">
      <c r="A344" s="7" t="s">
        <v>432</v>
      </c>
      <c r="B344" s="4" t="s">
        <v>434</v>
      </c>
      <c r="C344" s="5"/>
      <c r="D344" s="5">
        <v>23000</v>
      </c>
      <c r="E344" s="5">
        <v>-23000</v>
      </c>
      <c r="F344" s="5">
        <f>D344+E344</f>
        <v>0</v>
      </c>
    </row>
    <row r="345" spans="1:6" ht="12.75">
      <c r="A345" s="7" t="s">
        <v>232</v>
      </c>
      <c r="B345" s="4" t="s">
        <v>233</v>
      </c>
      <c r="C345" s="5">
        <f aca="true" t="shared" si="66" ref="C345:F346">C346</f>
        <v>0</v>
      </c>
      <c r="D345" s="5">
        <v>8958000</v>
      </c>
      <c r="E345" s="5">
        <f t="shared" si="66"/>
        <v>0</v>
      </c>
      <c r="F345" s="5">
        <f t="shared" si="66"/>
        <v>8958000</v>
      </c>
    </row>
    <row r="346" spans="1:6" ht="39">
      <c r="A346" s="7" t="s">
        <v>234</v>
      </c>
      <c r="B346" s="4" t="s">
        <v>235</v>
      </c>
      <c r="C346" s="5">
        <f t="shared" si="66"/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12.75">
      <c r="A347" s="7" t="s">
        <v>236</v>
      </c>
      <c r="B347" s="4" t="s">
        <v>237</v>
      </c>
      <c r="C347" s="5"/>
      <c r="D347" s="5">
        <v>8958000</v>
      </c>
      <c r="E347" s="5"/>
      <c r="F347" s="5">
        <f>D347+E347</f>
        <v>8958000</v>
      </c>
    </row>
    <row r="348" spans="1:6" ht="12.75">
      <c r="A348" s="7" t="s">
        <v>307</v>
      </c>
      <c r="B348" s="4" t="s">
        <v>308</v>
      </c>
      <c r="C348" s="5">
        <f aca="true" t="shared" si="67" ref="C348:F349">C349</f>
        <v>0</v>
      </c>
      <c r="D348" s="5">
        <v>866000</v>
      </c>
      <c r="E348" s="5">
        <f t="shared" si="67"/>
        <v>0</v>
      </c>
      <c r="F348" s="5">
        <f t="shared" si="67"/>
        <v>866000</v>
      </c>
    </row>
    <row r="349" spans="1:6" ht="12.75">
      <c r="A349" s="7" t="s">
        <v>221</v>
      </c>
      <c r="B349" s="4" t="s">
        <v>222</v>
      </c>
      <c r="C349" s="5">
        <f t="shared" si="67"/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223</v>
      </c>
      <c r="B350" s="4" t="s">
        <v>224</v>
      </c>
      <c r="C350" s="5">
        <f>C351+C353</f>
        <v>0</v>
      </c>
      <c r="D350" s="5">
        <v>866000</v>
      </c>
      <c r="E350" s="5">
        <f>E351+E353</f>
        <v>0</v>
      </c>
      <c r="F350" s="5">
        <f>F351+F353</f>
        <v>866000</v>
      </c>
    </row>
    <row r="351" spans="1:6" ht="12.75">
      <c r="A351" s="7" t="s">
        <v>225</v>
      </c>
      <c r="B351" s="4" t="s">
        <v>226</v>
      </c>
      <c r="C351" s="5">
        <f>C352</f>
        <v>0</v>
      </c>
      <c r="D351" s="5">
        <v>706000</v>
      </c>
      <c r="E351" s="5">
        <f>E352</f>
        <v>0</v>
      </c>
      <c r="F351" s="5">
        <f>F352</f>
        <v>706000</v>
      </c>
    </row>
    <row r="352" spans="1:6" ht="12.75">
      <c r="A352" s="7" t="s">
        <v>227</v>
      </c>
      <c r="B352" s="4" t="s">
        <v>228</v>
      </c>
      <c r="C352" s="5"/>
      <c r="D352" s="5">
        <v>706000</v>
      </c>
      <c r="E352" s="5"/>
      <c r="F352" s="5">
        <f>D352+E352</f>
        <v>706000</v>
      </c>
    </row>
    <row r="353" spans="1:6" ht="12.75">
      <c r="A353" s="7" t="s">
        <v>229</v>
      </c>
      <c r="B353" s="4" t="s">
        <v>176</v>
      </c>
      <c r="C353" s="5">
        <f>C354</f>
        <v>0</v>
      </c>
      <c r="D353" s="5">
        <v>160000</v>
      </c>
      <c r="E353" s="5">
        <f>E354</f>
        <v>0</v>
      </c>
      <c r="F353" s="5">
        <f>F354</f>
        <v>160000</v>
      </c>
    </row>
    <row r="354" spans="1:6" ht="12.75">
      <c r="A354" s="7" t="s">
        <v>230</v>
      </c>
      <c r="B354" s="4" t="s">
        <v>231</v>
      </c>
      <c r="C354" s="5"/>
      <c r="D354" s="5">
        <v>160000</v>
      </c>
      <c r="E354" s="5"/>
      <c r="F354" s="5">
        <f>D354+E354</f>
        <v>160000</v>
      </c>
    </row>
    <row r="355" spans="1:6" ht="12.75">
      <c r="A355" s="7" t="s">
        <v>309</v>
      </c>
      <c r="B355" s="4" t="s">
        <v>310</v>
      </c>
      <c r="C355" s="5">
        <f aca="true" t="shared" si="68" ref="C355:F357">C356</f>
        <v>0</v>
      </c>
      <c r="D355" s="5">
        <v>426000</v>
      </c>
      <c r="E355" s="5">
        <f t="shared" si="68"/>
        <v>0</v>
      </c>
      <c r="F355" s="5">
        <f t="shared" si="68"/>
        <v>426000</v>
      </c>
    </row>
    <row r="356" spans="1:6" ht="12.75">
      <c r="A356" s="7" t="s">
        <v>311</v>
      </c>
      <c r="B356" s="4" t="s">
        <v>312</v>
      </c>
      <c r="C356" s="5">
        <f t="shared" si="68"/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221</v>
      </c>
      <c r="B357" s="4" t="s">
        <v>222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26.25">
      <c r="A358" s="7" t="s">
        <v>80</v>
      </c>
      <c r="B358" s="4" t="s">
        <v>81</v>
      </c>
      <c r="C358" s="5"/>
      <c r="D358" s="5">
        <v>426000</v>
      </c>
      <c r="E358" s="5"/>
      <c r="F358" s="5">
        <f>D358+E358</f>
        <v>426000</v>
      </c>
    </row>
    <row r="359" spans="1:6" ht="12.75">
      <c r="A359" s="7" t="s">
        <v>313</v>
      </c>
      <c r="B359" s="4" t="s">
        <v>314</v>
      </c>
      <c r="C359" s="5">
        <f>C360+C369+C375+C391</f>
        <v>0</v>
      </c>
      <c r="D359" s="5">
        <v>165323000</v>
      </c>
      <c r="E359" s="5">
        <f>E360+E369+E375+E391</f>
        <v>-3000000</v>
      </c>
      <c r="F359" s="5">
        <f>F360+F369+F375+F391</f>
        <v>162323000</v>
      </c>
    </row>
    <row r="360" spans="1:6" ht="12.75">
      <c r="A360" s="7" t="s">
        <v>315</v>
      </c>
      <c r="B360" s="4" t="s">
        <v>316</v>
      </c>
      <c r="C360" s="5">
        <f>C361</f>
        <v>0</v>
      </c>
      <c r="D360" s="5">
        <v>17572000</v>
      </c>
      <c r="E360" s="5">
        <f>E361</f>
        <v>-3000000</v>
      </c>
      <c r="F360" s="5">
        <f>F361</f>
        <v>14572000</v>
      </c>
    </row>
    <row r="361" spans="1:6" ht="12.75">
      <c r="A361" s="7" t="s">
        <v>221</v>
      </c>
      <c r="B361" s="4" t="s">
        <v>222</v>
      </c>
      <c r="C361" s="5">
        <f>C362+C363</f>
        <v>0</v>
      </c>
      <c r="D361" s="5">
        <v>17572000</v>
      </c>
      <c r="E361" s="5">
        <f>E362+E363+E367</f>
        <v>-3000000</v>
      </c>
      <c r="F361" s="5">
        <f>F362+F363+F367</f>
        <v>14572000</v>
      </c>
    </row>
    <row r="362" spans="1:6" ht="26.25">
      <c r="A362" s="7" t="s">
        <v>80</v>
      </c>
      <c r="B362" s="4" t="s">
        <v>81</v>
      </c>
      <c r="C362" s="5"/>
      <c r="D362" s="5">
        <v>1709000</v>
      </c>
      <c r="E362" s="5"/>
      <c r="F362" s="5">
        <f>D362+E362</f>
        <v>1709000</v>
      </c>
    </row>
    <row r="363" spans="1:6" ht="12.75">
      <c r="A363" s="7" t="s">
        <v>248</v>
      </c>
      <c r="B363" s="4" t="s">
        <v>249</v>
      </c>
      <c r="C363" s="5">
        <f>C364</f>
        <v>0</v>
      </c>
      <c r="D363" s="5">
        <v>15637000</v>
      </c>
      <c r="E363" s="5">
        <f>E364</f>
        <v>-3000000</v>
      </c>
      <c r="F363" s="5">
        <f>F364</f>
        <v>12637000</v>
      </c>
    </row>
    <row r="364" spans="1:6" ht="12.75">
      <c r="A364" s="7" t="s">
        <v>250</v>
      </c>
      <c r="B364" s="4" t="s">
        <v>251</v>
      </c>
      <c r="C364" s="5">
        <f>C365+C366</f>
        <v>0</v>
      </c>
      <c r="D364" s="5">
        <v>15637000</v>
      </c>
      <c r="E364" s="5">
        <f>E365+E366</f>
        <v>-3000000</v>
      </c>
      <c r="F364" s="5">
        <f>F365+F366</f>
        <v>12637000</v>
      </c>
    </row>
    <row r="365" spans="1:6" ht="12.75">
      <c r="A365" s="7" t="s">
        <v>252</v>
      </c>
      <c r="B365" s="4" t="s">
        <v>253</v>
      </c>
      <c r="C365" s="5"/>
      <c r="D365" s="5">
        <v>3145000</v>
      </c>
      <c r="E365" s="5"/>
      <c r="F365" s="5">
        <f>D365+E365</f>
        <v>3145000</v>
      </c>
    </row>
    <row r="366" spans="1:6" ht="12.75">
      <c r="A366" s="7" t="s">
        <v>254</v>
      </c>
      <c r="B366" s="4" t="s">
        <v>255</v>
      </c>
      <c r="C366" s="5"/>
      <c r="D366" s="5">
        <v>12492000</v>
      </c>
      <c r="E366" s="5">
        <v>-3000000</v>
      </c>
      <c r="F366" s="5">
        <f>D366+E366</f>
        <v>9492000</v>
      </c>
    </row>
    <row r="367" spans="1:6" ht="26.25">
      <c r="A367" s="7" t="s">
        <v>82</v>
      </c>
      <c r="B367" s="4" t="s">
        <v>83</v>
      </c>
      <c r="C367" s="5">
        <f>C368</f>
        <v>0</v>
      </c>
      <c r="D367" s="5">
        <v>226000</v>
      </c>
      <c r="E367" s="5">
        <f>E368</f>
        <v>0</v>
      </c>
      <c r="F367" s="5">
        <f>F368</f>
        <v>226000</v>
      </c>
    </row>
    <row r="368" spans="1:6" ht="12.75">
      <c r="A368" s="7" t="s">
        <v>84</v>
      </c>
      <c r="B368" s="4" t="s">
        <v>85</v>
      </c>
      <c r="C368" s="5"/>
      <c r="D368" s="5">
        <v>226000</v>
      </c>
      <c r="E368" s="5"/>
      <c r="F368" s="5">
        <f>D368+E368</f>
        <v>226000</v>
      </c>
    </row>
    <row r="369" spans="1:7" ht="12.75">
      <c r="A369" s="7" t="s">
        <v>317</v>
      </c>
      <c r="B369" s="4" t="s">
        <v>318</v>
      </c>
      <c r="C369" s="5">
        <f aca="true" t="shared" si="69" ref="C369:F371">C370</f>
        <v>0</v>
      </c>
      <c r="D369" s="5">
        <v>2500000</v>
      </c>
      <c r="E369" s="5">
        <f t="shared" si="69"/>
        <v>0</v>
      </c>
      <c r="F369" s="5">
        <f t="shared" si="69"/>
        <v>2500000</v>
      </c>
      <c r="G369" s="12"/>
    </row>
    <row r="370" spans="1:6" ht="12.75">
      <c r="A370" s="7" t="s">
        <v>221</v>
      </c>
      <c r="B370" s="4" t="s">
        <v>222</v>
      </c>
      <c r="C370" s="5">
        <f t="shared" si="69"/>
        <v>0</v>
      </c>
      <c r="D370" s="5">
        <v>2500000</v>
      </c>
      <c r="E370" s="5">
        <f t="shared" si="69"/>
        <v>0</v>
      </c>
      <c r="F370" s="5">
        <f t="shared" si="69"/>
        <v>2500000</v>
      </c>
    </row>
    <row r="371" spans="1:6" ht="12.75">
      <c r="A371" s="7" t="s">
        <v>232</v>
      </c>
      <c r="B371" s="4" t="s">
        <v>233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39">
      <c r="A372" s="7" t="s">
        <v>234</v>
      </c>
      <c r="B372" s="4" t="s">
        <v>235</v>
      </c>
      <c r="C372" s="5">
        <f>C373+C374</f>
        <v>0</v>
      </c>
      <c r="D372" s="5">
        <v>2500000</v>
      </c>
      <c r="E372" s="5">
        <f>E373+E374</f>
        <v>0</v>
      </c>
      <c r="F372" s="5">
        <f>F373+F374</f>
        <v>2500000</v>
      </c>
    </row>
    <row r="373" spans="1:6" ht="12.75">
      <c r="A373" s="7" t="s">
        <v>236</v>
      </c>
      <c r="B373" s="4" t="s">
        <v>237</v>
      </c>
      <c r="C373" s="5"/>
      <c r="D373" s="5"/>
      <c r="E373" s="5"/>
      <c r="F373" s="5"/>
    </row>
    <row r="374" spans="1:6" ht="12.75">
      <c r="A374" s="7" t="s">
        <v>240</v>
      </c>
      <c r="B374" s="4" t="s">
        <v>241</v>
      </c>
      <c r="C374" s="5"/>
      <c r="D374" s="5">
        <v>2500000</v>
      </c>
      <c r="E374" s="5"/>
      <c r="F374" s="5">
        <f>D374+E374</f>
        <v>2500000</v>
      </c>
    </row>
    <row r="375" spans="1:7" ht="12.75">
      <c r="A375" s="7" t="s">
        <v>319</v>
      </c>
      <c r="B375" s="4" t="s">
        <v>320</v>
      </c>
      <c r="C375" s="5">
        <f>C376</f>
        <v>0</v>
      </c>
      <c r="D375" s="5">
        <v>55062000</v>
      </c>
      <c r="E375" s="5">
        <f>E376</f>
        <v>0</v>
      </c>
      <c r="F375" s="5">
        <f>F376</f>
        <v>55062000</v>
      </c>
      <c r="G375" s="12"/>
    </row>
    <row r="376" spans="1:7" ht="12.75">
      <c r="A376" s="7" t="s">
        <v>221</v>
      </c>
      <c r="B376" s="4" t="s">
        <v>222</v>
      </c>
      <c r="C376" s="5">
        <f>C377+C378+C379+C382+C387</f>
        <v>0</v>
      </c>
      <c r="D376" s="5">
        <v>55062000</v>
      </c>
      <c r="E376" s="5">
        <f>E377+E378+E379+E382+E387</f>
        <v>0</v>
      </c>
      <c r="F376" s="5">
        <f>F377+F378+F379+F382+F387</f>
        <v>55062000</v>
      </c>
      <c r="G376" s="12"/>
    </row>
    <row r="377" spans="1:7" ht="12.75">
      <c r="A377" s="7" t="s">
        <v>78</v>
      </c>
      <c r="B377" s="4" t="s">
        <v>79</v>
      </c>
      <c r="C377" s="5"/>
      <c r="D377" s="5">
        <v>3505000</v>
      </c>
      <c r="E377" s="5"/>
      <c r="F377" s="5">
        <f>D377+E377</f>
        <v>3505000</v>
      </c>
      <c r="G377" s="12"/>
    </row>
    <row r="378" spans="1:6" ht="26.25">
      <c r="A378" s="7" t="s">
        <v>80</v>
      </c>
      <c r="B378" s="4" t="s">
        <v>81</v>
      </c>
      <c r="C378" s="5"/>
      <c r="D378" s="5">
        <v>2018000</v>
      </c>
      <c r="E378" s="5"/>
      <c r="F378" s="5">
        <f>D378+E378</f>
        <v>2018000</v>
      </c>
    </row>
    <row r="379" spans="1:6" ht="12.75">
      <c r="A379" s="7" t="s">
        <v>232</v>
      </c>
      <c r="B379" s="4" t="s">
        <v>233</v>
      </c>
      <c r="C379" s="5">
        <f aca="true" t="shared" si="70" ref="C379:F380">C380</f>
        <v>0</v>
      </c>
      <c r="D379" s="5">
        <v>29855000</v>
      </c>
      <c r="E379" s="5">
        <f t="shared" si="70"/>
        <v>0</v>
      </c>
      <c r="F379" s="5">
        <f t="shared" si="70"/>
        <v>29855000</v>
      </c>
    </row>
    <row r="380" spans="1:6" ht="39">
      <c r="A380" s="7" t="s">
        <v>234</v>
      </c>
      <c r="B380" s="4" t="s">
        <v>235</v>
      </c>
      <c r="C380" s="5">
        <f t="shared" si="70"/>
        <v>0</v>
      </c>
      <c r="D380" s="5">
        <v>29855000</v>
      </c>
      <c r="E380" s="5">
        <f t="shared" si="70"/>
        <v>0</v>
      </c>
      <c r="F380" s="5">
        <f t="shared" si="70"/>
        <v>29855000</v>
      </c>
    </row>
    <row r="381" spans="1:6" ht="12.75">
      <c r="A381" s="7" t="s">
        <v>236</v>
      </c>
      <c r="B381" s="4" t="s">
        <v>237</v>
      </c>
      <c r="C381" s="5"/>
      <c r="D381" s="5">
        <v>29855000</v>
      </c>
      <c r="E381" s="5"/>
      <c r="F381" s="5">
        <f>D381+E381</f>
        <v>29855000</v>
      </c>
    </row>
    <row r="382" spans="1:6" ht="26.25">
      <c r="A382" s="7" t="s">
        <v>82</v>
      </c>
      <c r="B382" s="4" t="s">
        <v>83</v>
      </c>
      <c r="C382" s="5">
        <f>C383+C384+C385+C386</f>
        <v>0</v>
      </c>
      <c r="D382" s="5">
        <v>19682000</v>
      </c>
      <c r="E382" s="5">
        <f>E383+E384+E385+E386</f>
        <v>0</v>
      </c>
      <c r="F382" s="5">
        <f>F383+F384+F385+F386</f>
        <v>19682000</v>
      </c>
    </row>
    <row r="383" spans="1:6" ht="12.75">
      <c r="A383" s="7" t="s">
        <v>256</v>
      </c>
      <c r="B383" s="4" t="s">
        <v>257</v>
      </c>
      <c r="C383" s="5"/>
      <c r="D383" s="5">
        <v>1100000</v>
      </c>
      <c r="E383" s="5"/>
      <c r="F383" s="5">
        <f>D383+E383</f>
        <v>1100000</v>
      </c>
    </row>
    <row r="384" spans="1:6" ht="12.75">
      <c r="A384" s="7" t="s">
        <v>258</v>
      </c>
      <c r="B384" s="4" t="s">
        <v>259</v>
      </c>
      <c r="C384" s="5"/>
      <c r="D384" s="5">
        <v>600000</v>
      </c>
      <c r="E384" s="5"/>
      <c r="F384" s="5">
        <f>D384+E384</f>
        <v>600000</v>
      </c>
    </row>
    <row r="385" spans="1:6" ht="12.75">
      <c r="A385" s="7" t="s">
        <v>260</v>
      </c>
      <c r="B385" s="4" t="s">
        <v>261</v>
      </c>
      <c r="C385" s="5"/>
      <c r="D385" s="5">
        <v>17974000</v>
      </c>
      <c r="E385" s="5"/>
      <c r="F385" s="5">
        <f>D385+E385</f>
        <v>17974000</v>
      </c>
    </row>
    <row r="386" spans="1:6" ht="12.75">
      <c r="A386" s="7" t="s">
        <v>86</v>
      </c>
      <c r="B386" s="4" t="s">
        <v>87</v>
      </c>
      <c r="C386" s="5"/>
      <c r="D386" s="5">
        <v>8000</v>
      </c>
      <c r="E386" s="5"/>
      <c r="F386" s="5">
        <f>D386+E386</f>
        <v>8000</v>
      </c>
    </row>
    <row r="387" spans="1:6" ht="12.75">
      <c r="A387" s="7" t="s">
        <v>262</v>
      </c>
      <c r="B387" s="4" t="s">
        <v>263</v>
      </c>
      <c r="C387" s="5">
        <f aca="true" t="shared" si="71" ref="C387:F389">C388</f>
        <v>0</v>
      </c>
      <c r="D387" s="5">
        <v>2000</v>
      </c>
      <c r="E387" s="5">
        <f t="shared" si="71"/>
        <v>0</v>
      </c>
      <c r="F387" s="5">
        <f t="shared" si="71"/>
        <v>2000</v>
      </c>
    </row>
    <row r="388" spans="1:6" ht="12.75">
      <c r="A388" s="7" t="s">
        <v>264</v>
      </c>
      <c r="B388" s="4" t="s">
        <v>265</v>
      </c>
      <c r="C388" s="5">
        <f t="shared" si="71"/>
        <v>0</v>
      </c>
      <c r="D388" s="5">
        <v>2000</v>
      </c>
      <c r="E388" s="5">
        <f t="shared" si="71"/>
        <v>0</v>
      </c>
      <c r="F388" s="5">
        <f t="shared" si="71"/>
        <v>2000</v>
      </c>
    </row>
    <row r="389" spans="1:6" ht="12.75">
      <c r="A389" s="7" t="s">
        <v>270</v>
      </c>
      <c r="B389" s="4" t="s">
        <v>271</v>
      </c>
      <c r="C389" s="5">
        <f t="shared" si="71"/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272</v>
      </c>
      <c r="B390" s="4" t="s">
        <v>273</v>
      </c>
      <c r="C390" s="5"/>
      <c r="D390" s="5">
        <v>2000</v>
      </c>
      <c r="E390" s="5"/>
      <c r="F390" s="5">
        <f>D390+E390</f>
        <v>2000</v>
      </c>
    </row>
    <row r="391" spans="1:6" ht="26.25">
      <c r="A391" s="7" t="s">
        <v>345</v>
      </c>
      <c r="B391" s="4" t="s">
        <v>322</v>
      </c>
      <c r="C391" s="5">
        <f>C392</f>
        <v>0</v>
      </c>
      <c r="D391" s="5">
        <v>90189000</v>
      </c>
      <c r="E391" s="5">
        <f>E392</f>
        <v>0</v>
      </c>
      <c r="F391" s="5">
        <f>F392</f>
        <v>90189000</v>
      </c>
    </row>
    <row r="392" spans="1:6" ht="12.75">
      <c r="A392" s="7" t="s">
        <v>221</v>
      </c>
      <c r="B392" s="4" t="s">
        <v>222</v>
      </c>
      <c r="C392" s="5">
        <f>C393+C394+C402+C406+C398+C395</f>
        <v>0</v>
      </c>
      <c r="D392" s="5">
        <v>90189000</v>
      </c>
      <c r="E392" s="5">
        <f>E393+E394+E402+E406+E398+E395</f>
        <v>0</v>
      </c>
      <c r="F392" s="5">
        <f>F393+F394+F402+F406+F398+F395</f>
        <v>90189000</v>
      </c>
    </row>
    <row r="393" spans="1:6" ht="12.75">
      <c r="A393" s="7" t="s">
        <v>78</v>
      </c>
      <c r="B393" s="4" t="s">
        <v>79</v>
      </c>
      <c r="C393" s="5"/>
      <c r="D393" s="5">
        <v>70699000</v>
      </c>
      <c r="E393" s="5">
        <v>-5000</v>
      </c>
      <c r="F393" s="5">
        <f>D393+E393</f>
        <v>70694000</v>
      </c>
    </row>
    <row r="394" spans="1:7" ht="26.25">
      <c r="A394" s="7" t="s">
        <v>80</v>
      </c>
      <c r="B394" s="4" t="s">
        <v>81</v>
      </c>
      <c r="C394" s="5"/>
      <c r="D394" s="5">
        <v>12000000</v>
      </c>
      <c r="E394" s="5">
        <v>13000</v>
      </c>
      <c r="F394" s="5">
        <f>D394+E394</f>
        <v>12013000</v>
      </c>
      <c r="G394" s="12"/>
    </row>
    <row r="395" spans="1:6" ht="12.75">
      <c r="A395" s="7" t="s">
        <v>232</v>
      </c>
      <c r="B395" s="4" t="s">
        <v>233</v>
      </c>
      <c r="C395" s="5">
        <f aca="true" t="shared" si="72" ref="C395:E396">C396</f>
        <v>0</v>
      </c>
      <c r="D395" s="5">
        <v>216000</v>
      </c>
      <c r="E395" s="5">
        <f t="shared" si="72"/>
        <v>0</v>
      </c>
      <c r="F395" s="5">
        <f>D395+E395</f>
        <v>216000</v>
      </c>
    </row>
    <row r="396" spans="1:6" ht="39">
      <c r="A396" s="7" t="s">
        <v>403</v>
      </c>
      <c r="B396" s="4" t="s">
        <v>235</v>
      </c>
      <c r="C396" s="5">
        <f t="shared" si="72"/>
        <v>0</v>
      </c>
      <c r="D396" s="5">
        <v>216000</v>
      </c>
      <c r="E396" s="5">
        <f t="shared" si="72"/>
        <v>0</v>
      </c>
      <c r="F396" s="5">
        <f>D396+E396</f>
        <v>216000</v>
      </c>
    </row>
    <row r="397" spans="1:6" ht="12.75">
      <c r="A397" s="7" t="s">
        <v>429</v>
      </c>
      <c r="B397" s="20">
        <v>510101</v>
      </c>
      <c r="C397" s="5"/>
      <c r="D397" s="5">
        <v>216000</v>
      </c>
      <c r="E397" s="5"/>
      <c r="F397" s="5">
        <f>D397+E397</f>
        <v>216000</v>
      </c>
    </row>
    <row r="398" spans="1:6" ht="12.75">
      <c r="A398" s="7" t="s">
        <v>242</v>
      </c>
      <c r="B398" s="4" t="s">
        <v>243</v>
      </c>
      <c r="C398" s="5">
        <f>C399</f>
        <v>0</v>
      </c>
      <c r="D398" s="5">
        <v>0</v>
      </c>
      <c r="E398" s="5">
        <f>E399</f>
        <v>0</v>
      </c>
      <c r="F398" s="5">
        <f>F399</f>
        <v>0</v>
      </c>
    </row>
    <row r="399" spans="1:6" ht="12.75">
      <c r="A399" s="7" t="s">
        <v>244</v>
      </c>
      <c r="B399" s="4" t="s">
        <v>245</v>
      </c>
      <c r="C399" s="5">
        <f>C400+C401</f>
        <v>0</v>
      </c>
      <c r="D399" s="5">
        <v>0</v>
      </c>
      <c r="E399" s="5">
        <f>E400+E401</f>
        <v>0</v>
      </c>
      <c r="F399" s="5">
        <f>F400+F401</f>
        <v>0</v>
      </c>
    </row>
    <row r="400" spans="1:6" ht="12.75">
      <c r="A400" s="7" t="s">
        <v>246</v>
      </c>
      <c r="B400" s="4" t="s">
        <v>247</v>
      </c>
      <c r="C400" s="5">
        <f>C573</f>
        <v>0</v>
      </c>
      <c r="D400" s="5">
        <v>0</v>
      </c>
      <c r="E400" s="5">
        <f>E573</f>
        <v>0</v>
      </c>
      <c r="F400" s="5">
        <f>F573</f>
        <v>0</v>
      </c>
    </row>
    <row r="401" spans="1:6" ht="26.25">
      <c r="A401" s="7" t="s">
        <v>401</v>
      </c>
      <c r="B401" s="4" t="s">
        <v>402</v>
      </c>
      <c r="C401" s="5"/>
      <c r="D401" s="5"/>
      <c r="E401" s="5"/>
      <c r="F401" s="5"/>
    </row>
    <row r="402" spans="1:6" ht="12.75">
      <c r="A402" s="7" t="s">
        <v>248</v>
      </c>
      <c r="B402" s="4" t="s">
        <v>249</v>
      </c>
      <c r="C402" s="5">
        <f>C403</f>
        <v>0</v>
      </c>
      <c r="D402" s="5">
        <v>5673000</v>
      </c>
      <c r="E402" s="5">
        <f>E403</f>
        <v>5000</v>
      </c>
      <c r="F402" s="5">
        <f>F403</f>
        <v>5678000</v>
      </c>
    </row>
    <row r="403" spans="1:6" ht="12.75">
      <c r="A403" s="7" t="s">
        <v>250</v>
      </c>
      <c r="B403" s="4" t="s">
        <v>251</v>
      </c>
      <c r="C403" s="5">
        <f>C404+C405</f>
        <v>0</v>
      </c>
      <c r="D403" s="5">
        <v>5673000</v>
      </c>
      <c r="E403" s="5">
        <f>E404+E405</f>
        <v>5000</v>
      </c>
      <c r="F403" s="5">
        <f>F404+F405</f>
        <v>5678000</v>
      </c>
    </row>
    <row r="404" spans="1:6" ht="12.75">
      <c r="A404" s="7" t="s">
        <v>252</v>
      </c>
      <c r="B404" s="4" t="s">
        <v>253</v>
      </c>
      <c r="C404" s="5"/>
      <c r="D404" s="5">
        <v>3570000</v>
      </c>
      <c r="E404" s="5">
        <v>200000</v>
      </c>
      <c r="F404" s="5">
        <f>D404+E404</f>
        <v>3770000</v>
      </c>
    </row>
    <row r="405" spans="1:6" ht="12.75">
      <c r="A405" s="7" t="s">
        <v>254</v>
      </c>
      <c r="B405" s="4" t="s">
        <v>255</v>
      </c>
      <c r="C405" s="5"/>
      <c r="D405" s="5">
        <v>2103000</v>
      </c>
      <c r="E405" s="5">
        <v>-195000</v>
      </c>
      <c r="F405" s="5">
        <f>D405+E405</f>
        <v>1908000</v>
      </c>
    </row>
    <row r="406" spans="1:6" ht="26.25">
      <c r="A406" s="7" t="s">
        <v>82</v>
      </c>
      <c r="B406" s="4" t="s">
        <v>83</v>
      </c>
      <c r="C406" s="5">
        <f>C407+C408</f>
        <v>0</v>
      </c>
      <c r="D406" s="5">
        <v>1601000</v>
      </c>
      <c r="E406" s="5">
        <f>E407+E408</f>
        <v>-13000</v>
      </c>
      <c r="F406" s="5">
        <f>F407+F408</f>
        <v>1588000</v>
      </c>
    </row>
    <row r="407" spans="1:6" ht="12.75">
      <c r="A407" s="7" t="s">
        <v>256</v>
      </c>
      <c r="B407" s="4" t="s">
        <v>257</v>
      </c>
      <c r="C407" s="5"/>
      <c r="D407" s="5">
        <v>800000</v>
      </c>
      <c r="E407" s="5"/>
      <c r="F407" s="5">
        <f>D407+E407</f>
        <v>800000</v>
      </c>
    </row>
    <row r="408" spans="1:6" ht="12.75">
      <c r="A408" s="7" t="s">
        <v>86</v>
      </c>
      <c r="B408" s="4" t="s">
        <v>87</v>
      </c>
      <c r="C408" s="5"/>
      <c r="D408" s="5">
        <v>801000</v>
      </c>
      <c r="E408" s="5">
        <v>-13000</v>
      </c>
      <c r="F408" s="5">
        <f>D408+E408</f>
        <v>788000</v>
      </c>
    </row>
    <row r="409" spans="1:6" ht="26.25">
      <c r="A409" s="7" t="s">
        <v>323</v>
      </c>
      <c r="B409" s="4" t="s">
        <v>324</v>
      </c>
      <c r="C409" s="5">
        <f aca="true" t="shared" si="73" ref="C409:F410">C410</f>
        <v>0</v>
      </c>
      <c r="D409" s="5">
        <v>66460000</v>
      </c>
      <c r="E409" s="5">
        <f t="shared" si="73"/>
        <v>220000</v>
      </c>
      <c r="F409" s="5">
        <f t="shared" si="73"/>
        <v>66680000</v>
      </c>
    </row>
    <row r="410" spans="1:6" ht="12.75">
      <c r="A410" s="7" t="s">
        <v>327</v>
      </c>
      <c r="B410" s="4" t="s">
        <v>328</v>
      </c>
      <c r="C410" s="5">
        <f t="shared" si="73"/>
        <v>0</v>
      </c>
      <c r="D410" s="5">
        <v>66460000</v>
      </c>
      <c r="E410" s="5">
        <f t="shared" si="73"/>
        <v>220000</v>
      </c>
      <c r="F410" s="5">
        <f t="shared" si="73"/>
        <v>66680000</v>
      </c>
    </row>
    <row r="411" spans="1:6" ht="12.75">
      <c r="A411" s="7" t="s">
        <v>221</v>
      </c>
      <c r="B411" s="4" t="s">
        <v>222</v>
      </c>
      <c r="C411" s="5">
        <f>C412+C413</f>
        <v>0</v>
      </c>
      <c r="D411" s="5">
        <v>66460000</v>
      </c>
      <c r="E411" s="5">
        <f>E412+E413</f>
        <v>220000</v>
      </c>
      <c r="F411" s="5">
        <f>F412+F413</f>
        <v>66680000</v>
      </c>
    </row>
    <row r="412" spans="1:6" ht="26.25">
      <c r="A412" s="7" t="s">
        <v>80</v>
      </c>
      <c r="B412" s="4" t="s">
        <v>81</v>
      </c>
      <c r="C412" s="5"/>
      <c r="D412" s="5">
        <v>66460000</v>
      </c>
      <c r="E412" s="5">
        <v>220000</v>
      </c>
      <c r="F412" s="5">
        <f>D412+E412</f>
        <v>66680000</v>
      </c>
    </row>
    <row r="413" spans="1:6" ht="12.75">
      <c r="A413" s="7" t="s">
        <v>262</v>
      </c>
      <c r="B413" s="4" t="s">
        <v>263</v>
      </c>
      <c r="C413" s="5">
        <f aca="true" t="shared" si="74" ref="C413:F415">C414</f>
        <v>0</v>
      </c>
      <c r="D413" s="5">
        <v>0</v>
      </c>
      <c r="E413" s="5">
        <f t="shared" si="74"/>
        <v>0</v>
      </c>
      <c r="F413" s="5">
        <f t="shared" si="74"/>
        <v>0</v>
      </c>
    </row>
    <row r="414" spans="1:6" ht="12.75">
      <c r="A414" s="7" t="s">
        <v>264</v>
      </c>
      <c r="B414" s="4" t="s">
        <v>265</v>
      </c>
      <c r="C414" s="5">
        <f t="shared" si="74"/>
        <v>0</v>
      </c>
      <c r="D414" s="5">
        <v>0</v>
      </c>
      <c r="E414" s="5">
        <f t="shared" si="74"/>
        <v>0</v>
      </c>
      <c r="F414" s="5">
        <f t="shared" si="74"/>
        <v>0</v>
      </c>
    </row>
    <row r="415" spans="1:6" ht="12.75">
      <c r="A415" s="7" t="s">
        <v>270</v>
      </c>
      <c r="B415" s="4" t="s">
        <v>271</v>
      </c>
      <c r="C415" s="5">
        <f t="shared" si="74"/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272</v>
      </c>
      <c r="B416" s="4" t="s">
        <v>273</v>
      </c>
      <c r="C416" s="5"/>
      <c r="D416" s="5"/>
      <c r="E416" s="5"/>
      <c r="F416" s="5"/>
    </row>
    <row r="417" spans="1:6" ht="12.75">
      <c r="A417" s="7" t="s">
        <v>329</v>
      </c>
      <c r="B417" s="4" t="s">
        <v>330</v>
      </c>
      <c r="C417" s="5">
        <f>C418+C421+C434</f>
        <v>0</v>
      </c>
      <c r="D417" s="5">
        <v>51867000</v>
      </c>
      <c r="E417" s="5">
        <f>E418+E421+E434</f>
        <v>2786000</v>
      </c>
      <c r="F417" s="5">
        <f>F418+F421+F434</f>
        <v>54653000</v>
      </c>
    </row>
    <row r="418" spans="1:6" ht="12.75">
      <c r="A418" s="7" t="s">
        <v>331</v>
      </c>
      <c r="B418" s="4" t="s">
        <v>332</v>
      </c>
      <c r="C418" s="5">
        <f aca="true" t="shared" si="75" ref="C418:F419">C419</f>
        <v>0</v>
      </c>
      <c r="D418" s="5">
        <v>205000</v>
      </c>
      <c r="E418" s="5">
        <f t="shared" si="75"/>
        <v>0</v>
      </c>
      <c r="F418" s="5">
        <f t="shared" si="75"/>
        <v>205000</v>
      </c>
    </row>
    <row r="419" spans="1:6" ht="12.75">
      <c r="A419" s="7" t="s">
        <v>221</v>
      </c>
      <c r="B419" s="4" t="s">
        <v>222</v>
      </c>
      <c r="C419" s="5">
        <f t="shared" si="75"/>
        <v>0</v>
      </c>
      <c r="D419" s="5">
        <v>205000</v>
      </c>
      <c r="E419" s="5">
        <f t="shared" si="75"/>
        <v>0</v>
      </c>
      <c r="F419" s="5">
        <f t="shared" si="75"/>
        <v>205000</v>
      </c>
    </row>
    <row r="420" spans="1:6" ht="26.25">
      <c r="A420" s="7" t="s">
        <v>80</v>
      </c>
      <c r="B420" s="4" t="s">
        <v>81</v>
      </c>
      <c r="C420" s="5"/>
      <c r="D420" s="5">
        <v>205000</v>
      </c>
      <c r="E420" s="5"/>
      <c r="F420" s="5">
        <f>D420+E420</f>
        <v>205000</v>
      </c>
    </row>
    <row r="421" spans="1:6" ht="12.75">
      <c r="A421" s="7" t="s">
        <v>333</v>
      </c>
      <c r="B421" s="4" t="s">
        <v>334</v>
      </c>
      <c r="C421" s="5">
        <f>C422</f>
        <v>0</v>
      </c>
      <c r="D421" s="5">
        <v>42094000</v>
      </c>
      <c r="E421" s="5">
        <f>E422</f>
        <v>2771000</v>
      </c>
      <c r="F421" s="5">
        <f>F422</f>
        <v>44865000</v>
      </c>
    </row>
    <row r="422" spans="1:6" ht="12.75">
      <c r="A422" s="7" t="s">
        <v>221</v>
      </c>
      <c r="B422" s="4" t="s">
        <v>222</v>
      </c>
      <c r="C422" s="5">
        <f>C423+C424+C428</f>
        <v>0</v>
      </c>
      <c r="D422" s="5">
        <v>42094000</v>
      </c>
      <c r="E422" s="5">
        <f>E423+E424+E428</f>
        <v>2771000</v>
      </c>
      <c r="F422" s="5">
        <f>F423+F424+F428</f>
        <v>44865000</v>
      </c>
    </row>
    <row r="423" spans="1:6" ht="26.25">
      <c r="A423" s="7" t="s">
        <v>80</v>
      </c>
      <c r="B423" s="4" t="s">
        <v>81</v>
      </c>
      <c r="C423" s="5"/>
      <c r="D423" s="5">
        <v>29114000</v>
      </c>
      <c r="E423" s="5">
        <v>175000</v>
      </c>
      <c r="F423" s="5">
        <f>D423+E423</f>
        <v>29289000</v>
      </c>
    </row>
    <row r="424" spans="1:6" ht="12.75">
      <c r="A424" s="7" t="s">
        <v>242</v>
      </c>
      <c r="B424" s="4" t="s">
        <v>243</v>
      </c>
      <c r="C424" s="5">
        <f>C425</f>
        <v>0</v>
      </c>
      <c r="D424" s="5">
        <v>8500000</v>
      </c>
      <c r="E424" s="5">
        <f>E425</f>
        <v>2596000</v>
      </c>
      <c r="F424" s="5">
        <f>F425</f>
        <v>11096000</v>
      </c>
    </row>
    <row r="425" spans="1:6" ht="12.75">
      <c r="A425" s="7" t="s">
        <v>244</v>
      </c>
      <c r="B425" s="4" t="s">
        <v>245</v>
      </c>
      <c r="C425" s="5">
        <f>C426+C427</f>
        <v>0</v>
      </c>
      <c r="D425" s="5">
        <v>8500000</v>
      </c>
      <c r="E425" s="5">
        <f>E426+E427</f>
        <v>2596000</v>
      </c>
      <c r="F425" s="5">
        <f>F426+F427</f>
        <v>11096000</v>
      </c>
    </row>
    <row r="426" spans="1:6" ht="12.75">
      <c r="A426" s="7" t="s">
        <v>246</v>
      </c>
      <c r="B426" s="4" t="s">
        <v>247</v>
      </c>
      <c r="C426" s="5"/>
      <c r="D426" s="5">
        <v>6500000</v>
      </c>
      <c r="E426" s="5">
        <v>2596000</v>
      </c>
      <c r="F426" s="5">
        <f>D426+E426</f>
        <v>9096000</v>
      </c>
    </row>
    <row r="427" spans="1:6" ht="12.75">
      <c r="A427" s="7" t="s">
        <v>423</v>
      </c>
      <c r="B427" s="4" t="s">
        <v>424</v>
      </c>
      <c r="C427" s="5"/>
      <c r="D427" s="5">
        <v>2000000</v>
      </c>
      <c r="E427" s="5"/>
      <c r="F427" s="5">
        <f>D427+E427</f>
        <v>2000000</v>
      </c>
    </row>
    <row r="428" spans="1:6" ht="12.75">
      <c r="A428" s="7" t="s">
        <v>262</v>
      </c>
      <c r="B428" s="4" t="s">
        <v>263</v>
      </c>
      <c r="C428" s="5">
        <f>C429</f>
        <v>0</v>
      </c>
      <c r="D428" s="5">
        <v>4480000</v>
      </c>
      <c r="E428" s="5">
        <f>E429</f>
        <v>0</v>
      </c>
      <c r="F428" s="5">
        <f>F429</f>
        <v>4480000</v>
      </c>
    </row>
    <row r="429" spans="1:6" ht="12.75">
      <c r="A429" s="7" t="s">
        <v>264</v>
      </c>
      <c r="B429" s="4" t="s">
        <v>265</v>
      </c>
      <c r="C429" s="5">
        <f>C430+C432</f>
        <v>0</v>
      </c>
      <c r="D429" s="5">
        <v>4480000</v>
      </c>
      <c r="E429" s="5">
        <f>E430+E432</f>
        <v>0</v>
      </c>
      <c r="F429" s="5">
        <f>F430+F432</f>
        <v>4480000</v>
      </c>
    </row>
    <row r="430" spans="1:6" ht="12.75">
      <c r="A430" s="7" t="s">
        <v>266</v>
      </c>
      <c r="B430" s="4" t="s">
        <v>267</v>
      </c>
      <c r="C430" s="5">
        <f>C431</f>
        <v>0</v>
      </c>
      <c r="D430" s="5">
        <v>1088000</v>
      </c>
      <c r="E430" s="5">
        <f>E431</f>
        <v>0</v>
      </c>
      <c r="F430" s="5">
        <f>F431</f>
        <v>1088000</v>
      </c>
    </row>
    <row r="431" spans="1:6" ht="12.75">
      <c r="A431" s="7" t="s">
        <v>268</v>
      </c>
      <c r="B431" s="4" t="s">
        <v>269</v>
      </c>
      <c r="C431" s="5"/>
      <c r="D431" s="5">
        <v>1088000</v>
      </c>
      <c r="E431" s="5"/>
      <c r="F431" s="5">
        <f>D431+E431</f>
        <v>1088000</v>
      </c>
    </row>
    <row r="432" spans="1:6" ht="12.75">
      <c r="A432" s="7" t="s">
        <v>270</v>
      </c>
      <c r="B432" s="4" t="s">
        <v>271</v>
      </c>
      <c r="C432" s="5">
        <f>C433</f>
        <v>0</v>
      </c>
      <c r="D432" s="5">
        <v>3392000</v>
      </c>
      <c r="E432" s="5">
        <f>E433</f>
        <v>0</v>
      </c>
      <c r="F432" s="5">
        <f>F433</f>
        <v>3392000</v>
      </c>
    </row>
    <row r="433" spans="1:6" ht="12.75">
      <c r="A433" s="7" t="s">
        <v>272</v>
      </c>
      <c r="B433" s="4" t="s">
        <v>273</v>
      </c>
      <c r="C433" s="5"/>
      <c r="D433" s="5">
        <v>3392000</v>
      </c>
      <c r="E433" s="5"/>
      <c r="F433" s="5">
        <f>D433+E433</f>
        <v>3392000</v>
      </c>
    </row>
    <row r="434" spans="1:6" ht="12.75">
      <c r="A434" s="7" t="s">
        <v>335</v>
      </c>
      <c r="B434" s="4" t="s">
        <v>336</v>
      </c>
      <c r="C434" s="5">
        <f>C435</f>
        <v>0</v>
      </c>
      <c r="D434" s="5">
        <v>9568000</v>
      </c>
      <c r="E434" s="5">
        <f>E435</f>
        <v>15000</v>
      </c>
      <c r="F434" s="5">
        <f>F435</f>
        <v>9583000</v>
      </c>
    </row>
    <row r="435" spans="1:6" ht="12.75">
      <c r="A435" s="7" t="s">
        <v>221</v>
      </c>
      <c r="B435" s="4" t="s">
        <v>222</v>
      </c>
      <c r="C435" s="5">
        <f>C436+C437+C441</f>
        <v>0</v>
      </c>
      <c r="D435" s="5">
        <v>9568000</v>
      </c>
      <c r="E435" s="5">
        <f>E436+E437+E441</f>
        <v>15000</v>
      </c>
      <c r="F435" s="5">
        <f>F436+F437+F441</f>
        <v>9583000</v>
      </c>
    </row>
    <row r="436" spans="1:6" ht="26.25">
      <c r="A436" s="7" t="s">
        <v>80</v>
      </c>
      <c r="B436" s="4" t="s">
        <v>81</v>
      </c>
      <c r="C436" s="5"/>
      <c r="D436" s="5">
        <v>6918000</v>
      </c>
      <c r="E436" s="5">
        <v>90000</v>
      </c>
      <c r="F436" s="5">
        <f>D436+E436</f>
        <v>7008000</v>
      </c>
    </row>
    <row r="437" spans="1:6" ht="12.75">
      <c r="A437" s="7" t="s">
        <v>232</v>
      </c>
      <c r="B437" s="4" t="s">
        <v>233</v>
      </c>
      <c r="C437" s="5">
        <f>C438</f>
        <v>0</v>
      </c>
      <c r="D437" s="5">
        <v>250000</v>
      </c>
      <c r="E437" s="5">
        <f>E438</f>
        <v>95000</v>
      </c>
      <c r="F437" s="5">
        <f>F438</f>
        <v>345000</v>
      </c>
    </row>
    <row r="438" spans="1:6" ht="39">
      <c r="A438" s="7" t="s">
        <v>234</v>
      </c>
      <c r="B438" s="4" t="s">
        <v>235</v>
      </c>
      <c r="C438" s="5">
        <f>C439+C440</f>
        <v>0</v>
      </c>
      <c r="D438" s="5">
        <v>250000</v>
      </c>
      <c r="E438" s="5">
        <f>E439+E440</f>
        <v>95000</v>
      </c>
      <c r="F438" s="5">
        <f>F439+F440</f>
        <v>345000</v>
      </c>
    </row>
    <row r="439" spans="1:6" ht="12.75">
      <c r="A439" s="7" t="s">
        <v>236</v>
      </c>
      <c r="B439" s="4" t="s">
        <v>237</v>
      </c>
      <c r="C439" s="5"/>
      <c r="D439" s="5">
        <v>0</v>
      </c>
      <c r="E439" s="5">
        <v>95000</v>
      </c>
      <c r="F439" s="5">
        <f>D439+E439</f>
        <v>95000</v>
      </c>
    </row>
    <row r="440" spans="1:6" ht="12.75">
      <c r="A440" s="7" t="s">
        <v>238</v>
      </c>
      <c r="B440" s="4" t="s">
        <v>239</v>
      </c>
      <c r="C440" s="5"/>
      <c r="D440" s="5">
        <v>250000</v>
      </c>
      <c r="E440" s="5"/>
      <c r="F440" s="5">
        <f>D440+E440</f>
        <v>250000</v>
      </c>
    </row>
    <row r="441" spans="1:6" ht="26.25">
      <c r="A441" s="7" t="s">
        <v>82</v>
      </c>
      <c r="B441" s="4" t="s">
        <v>83</v>
      </c>
      <c r="C441" s="5">
        <f>C442</f>
        <v>0</v>
      </c>
      <c r="D441" s="5">
        <v>2400000</v>
      </c>
      <c r="E441" s="5">
        <f>E442</f>
        <v>-170000</v>
      </c>
      <c r="F441" s="5">
        <f>F442</f>
        <v>2230000</v>
      </c>
    </row>
    <row r="442" spans="1:6" ht="12.75">
      <c r="A442" s="7" t="s">
        <v>256</v>
      </c>
      <c r="B442" s="4" t="s">
        <v>257</v>
      </c>
      <c r="C442" s="5"/>
      <c r="D442" s="5">
        <v>2400000</v>
      </c>
      <c r="E442" s="5">
        <v>-170000</v>
      </c>
      <c r="F442" s="5">
        <f>D442+E442</f>
        <v>2230000</v>
      </c>
    </row>
    <row r="443" spans="1:7" ht="26.25">
      <c r="A443" s="7" t="s">
        <v>346</v>
      </c>
      <c r="B443" s="4" t="s">
        <v>141</v>
      </c>
      <c r="C443" s="5">
        <f>C449+C456+C458+C444+C446</f>
        <v>0</v>
      </c>
      <c r="D443" s="5">
        <v>111292000</v>
      </c>
      <c r="E443" s="5">
        <f>E449+E456+E458+E444+E446</f>
        <v>503000</v>
      </c>
      <c r="F443" s="5">
        <f>F449+F456+F458+F444+F446</f>
        <v>111795000</v>
      </c>
      <c r="G443" s="12"/>
    </row>
    <row r="444" spans="1:6" ht="12.75">
      <c r="A444" s="7" t="s">
        <v>379</v>
      </c>
      <c r="B444" s="4" t="s">
        <v>380</v>
      </c>
      <c r="C444" s="5">
        <f>C445</f>
        <v>0</v>
      </c>
      <c r="D444" s="5">
        <v>10368000</v>
      </c>
      <c r="E444" s="5">
        <f>E445</f>
        <v>37000</v>
      </c>
      <c r="F444" s="5">
        <f>F445</f>
        <v>10405000</v>
      </c>
    </row>
    <row r="445" spans="1:7" ht="12.75">
      <c r="A445" s="7" t="s">
        <v>37</v>
      </c>
      <c r="B445" s="4" t="s">
        <v>381</v>
      </c>
      <c r="C445" s="5"/>
      <c r="D445" s="5">
        <v>10368000</v>
      </c>
      <c r="E445" s="5">
        <v>37000</v>
      </c>
      <c r="F445" s="5">
        <f>D445+E445</f>
        <v>10405000</v>
      </c>
      <c r="G445" s="12"/>
    </row>
    <row r="446" spans="1:6" ht="12.75">
      <c r="A446" s="7" t="s">
        <v>386</v>
      </c>
      <c r="B446" s="4" t="s">
        <v>387</v>
      </c>
      <c r="C446" s="5">
        <f>C447</f>
        <v>0</v>
      </c>
      <c r="D446" s="5">
        <f>D447+D448</f>
        <v>0</v>
      </c>
      <c r="E446" s="5">
        <f>E447+E448</f>
        <v>8000</v>
      </c>
      <c r="F446" s="5">
        <f>F447+F448</f>
        <v>8000</v>
      </c>
    </row>
    <row r="447" spans="1:6" ht="12.75">
      <c r="A447" s="7" t="s">
        <v>45</v>
      </c>
      <c r="B447" s="4" t="s">
        <v>388</v>
      </c>
      <c r="C447" s="5"/>
      <c r="D447" s="5">
        <v>0</v>
      </c>
      <c r="E447" s="5">
        <v>2000</v>
      </c>
      <c r="F447" s="5">
        <f>D447+E447</f>
        <v>2000</v>
      </c>
    </row>
    <row r="448" spans="1:6" ht="26.25">
      <c r="A448" s="7" t="s">
        <v>412</v>
      </c>
      <c r="B448" s="20">
        <v>390207</v>
      </c>
      <c r="C448" s="5"/>
      <c r="D448" s="5">
        <v>0</v>
      </c>
      <c r="E448" s="5">
        <v>6000</v>
      </c>
      <c r="F448" s="5">
        <f>D448+E448</f>
        <v>6000</v>
      </c>
    </row>
    <row r="449" spans="1:6" ht="12.75">
      <c r="A449" s="7" t="s">
        <v>47</v>
      </c>
      <c r="B449" s="4" t="s">
        <v>48</v>
      </c>
      <c r="C449" s="5">
        <f aca="true" t="shared" si="76" ref="C449:F450">C450</f>
        <v>0</v>
      </c>
      <c r="D449" s="5">
        <v>18375000</v>
      </c>
      <c r="E449" s="5">
        <f t="shared" si="76"/>
        <v>458000</v>
      </c>
      <c r="F449" s="5">
        <f t="shared" si="76"/>
        <v>18833000</v>
      </c>
    </row>
    <row r="450" spans="1:6" ht="12.75">
      <c r="A450" s="7" t="s">
        <v>195</v>
      </c>
      <c r="B450" s="4" t="s">
        <v>50</v>
      </c>
      <c r="C450" s="5">
        <f t="shared" si="76"/>
        <v>0</v>
      </c>
      <c r="D450" s="5">
        <v>18375000</v>
      </c>
      <c r="E450" s="5">
        <f t="shared" si="76"/>
        <v>458000</v>
      </c>
      <c r="F450" s="5">
        <f t="shared" si="76"/>
        <v>18833000</v>
      </c>
    </row>
    <row r="451" spans="1:6" ht="39">
      <c r="A451" s="7" t="s">
        <v>347</v>
      </c>
      <c r="B451" s="4" t="s">
        <v>197</v>
      </c>
      <c r="C451" s="5">
        <f>C454+C455+C452</f>
        <v>0</v>
      </c>
      <c r="D451" s="5">
        <v>18375000</v>
      </c>
      <c r="E451" s="5">
        <f>E454+E455+E452</f>
        <v>458000</v>
      </c>
      <c r="F451" s="5">
        <f>F454+F455+F452</f>
        <v>18833000</v>
      </c>
    </row>
    <row r="452" spans="1:6" ht="26.25">
      <c r="A452" s="7" t="s">
        <v>364</v>
      </c>
      <c r="B452" s="4" t="s">
        <v>365</v>
      </c>
      <c r="C452" s="5">
        <f>C453</f>
        <v>0</v>
      </c>
      <c r="D452" s="5">
        <v>0</v>
      </c>
      <c r="E452" s="5">
        <f>E453</f>
        <v>458000</v>
      </c>
      <c r="F452" s="5">
        <f>F453</f>
        <v>458000</v>
      </c>
    </row>
    <row r="453" spans="1:6" ht="26.25">
      <c r="A453" s="7" t="s">
        <v>435</v>
      </c>
      <c r="B453" s="20">
        <v>42021601</v>
      </c>
      <c r="C453" s="5"/>
      <c r="D453" s="5">
        <v>0</v>
      </c>
      <c r="E453" s="5">
        <v>458000</v>
      </c>
      <c r="F453" s="5">
        <f>D453+E453</f>
        <v>458000</v>
      </c>
    </row>
    <row r="454" spans="1:6" ht="12.75">
      <c r="A454" s="7" t="s">
        <v>200</v>
      </c>
      <c r="B454" s="4" t="s">
        <v>201</v>
      </c>
      <c r="C454" s="5"/>
      <c r="D454" s="5">
        <v>16221000</v>
      </c>
      <c r="E454" s="5"/>
      <c r="F454" s="5">
        <f>D454+E454</f>
        <v>16221000</v>
      </c>
    </row>
    <row r="455" spans="1:6" ht="39">
      <c r="A455" s="7" t="s">
        <v>202</v>
      </c>
      <c r="B455" s="4" t="s">
        <v>203</v>
      </c>
      <c r="C455" s="5"/>
      <c r="D455" s="5">
        <v>2154000</v>
      </c>
      <c r="E455" s="5"/>
      <c r="F455" s="5">
        <f>D455+E455</f>
        <v>2154000</v>
      </c>
    </row>
    <row r="456" spans="1:6" ht="12.75">
      <c r="A456" s="7" t="s">
        <v>206</v>
      </c>
      <c r="B456" s="4" t="s">
        <v>207</v>
      </c>
      <c r="C456" s="5">
        <f>C457</f>
        <v>0</v>
      </c>
      <c r="D456" s="5">
        <v>0</v>
      </c>
      <c r="E456" s="5">
        <f>E457</f>
        <v>0</v>
      </c>
      <c r="F456" s="5">
        <f>F457</f>
        <v>0</v>
      </c>
    </row>
    <row r="457" spans="1:6" ht="26.25">
      <c r="A457" s="7" t="s">
        <v>208</v>
      </c>
      <c r="B457" s="4" t="s">
        <v>209</v>
      </c>
      <c r="C457" s="5"/>
      <c r="D457" s="5"/>
      <c r="E457" s="5"/>
      <c r="F457" s="5"/>
    </row>
    <row r="458" spans="1:7" ht="26.25">
      <c r="A458" s="7" t="s">
        <v>210</v>
      </c>
      <c r="B458" s="4" t="s">
        <v>211</v>
      </c>
      <c r="C458" s="5">
        <f>C459+C463</f>
        <v>0</v>
      </c>
      <c r="D458" s="5">
        <v>82549000</v>
      </c>
      <c r="E458" s="5">
        <f>E459+E463</f>
        <v>0</v>
      </c>
      <c r="F458" s="5">
        <f>F459+F463</f>
        <v>82549000</v>
      </c>
      <c r="G458" s="12"/>
    </row>
    <row r="459" spans="1:6" ht="26.25">
      <c r="A459" s="7" t="s">
        <v>212</v>
      </c>
      <c r="B459" s="4" t="s">
        <v>213</v>
      </c>
      <c r="C459" s="5">
        <f>C460+C461+C462</f>
        <v>0</v>
      </c>
      <c r="D459" s="5">
        <v>80242000</v>
      </c>
      <c r="E459" s="5">
        <f>E460+E461+E462</f>
        <v>0</v>
      </c>
      <c r="F459" s="5">
        <f>F460+F461+F462</f>
        <v>80242000</v>
      </c>
    </row>
    <row r="460" spans="1:6" ht="12.75">
      <c r="A460" s="7" t="s">
        <v>214</v>
      </c>
      <c r="B460" s="4" t="s">
        <v>215</v>
      </c>
      <c r="C460" s="5"/>
      <c r="D460" s="5">
        <v>11763000</v>
      </c>
      <c r="E460" s="5"/>
      <c r="F460" s="5">
        <f>D460+E460</f>
        <v>11763000</v>
      </c>
    </row>
    <row r="461" spans="1:6" ht="12.75">
      <c r="A461" s="7" t="s">
        <v>391</v>
      </c>
      <c r="B461" s="4" t="s">
        <v>393</v>
      </c>
      <c r="C461" s="5"/>
      <c r="D461" s="5"/>
      <c r="E461" s="5"/>
      <c r="F461" s="5"/>
    </row>
    <row r="462" spans="1:6" ht="12.75">
      <c r="A462" s="7" t="s">
        <v>410</v>
      </c>
      <c r="B462" s="4" t="s">
        <v>411</v>
      </c>
      <c r="C462" s="5"/>
      <c r="D462" s="5">
        <v>68479000</v>
      </c>
      <c r="E462" s="5"/>
      <c r="F462" s="5">
        <f>D462+E462</f>
        <v>68479000</v>
      </c>
    </row>
    <row r="463" spans="1:6" ht="12.75">
      <c r="A463" s="7" t="s">
        <v>216</v>
      </c>
      <c r="B463" s="4" t="s">
        <v>217</v>
      </c>
      <c r="C463" s="5">
        <f>C464+C465</f>
        <v>0</v>
      </c>
      <c r="D463" s="5">
        <v>2307000</v>
      </c>
      <c r="E463" s="5">
        <f>E464+E465</f>
        <v>0</v>
      </c>
      <c r="F463" s="5">
        <f>F464+F465</f>
        <v>2307000</v>
      </c>
    </row>
    <row r="464" spans="1:6" ht="12.75">
      <c r="A464" s="7" t="s">
        <v>214</v>
      </c>
      <c r="B464" s="4" t="s">
        <v>218</v>
      </c>
      <c r="C464" s="5"/>
      <c r="D464" s="5">
        <v>2307000</v>
      </c>
      <c r="E464" s="5"/>
      <c r="F464" s="5">
        <f>D464+E464</f>
        <v>2307000</v>
      </c>
    </row>
    <row r="465" spans="1:6" ht="12.75">
      <c r="A465" s="7" t="s">
        <v>391</v>
      </c>
      <c r="B465" s="4" t="s">
        <v>392</v>
      </c>
      <c r="C465" s="5"/>
      <c r="D465" s="5"/>
      <c r="E465" s="5"/>
      <c r="F465" s="5"/>
    </row>
    <row r="466" spans="1:7" ht="26.25">
      <c r="A466" s="7" t="s">
        <v>348</v>
      </c>
      <c r="B466" s="4" t="s">
        <v>220</v>
      </c>
      <c r="C466" s="5">
        <f>C468+C482+C492+C500+C506+C519+C537+C555+C560+C571+C590</f>
        <v>0</v>
      </c>
      <c r="D466" s="5">
        <f>D468+D482+D492+D500+D506+D519+D537+D555+D560+D571+D590</f>
        <v>173792000</v>
      </c>
      <c r="E466" s="5">
        <f>E468+E482+E492+E500+E506+E519+E537+E555+E560+E571+E590</f>
        <v>503000</v>
      </c>
      <c r="F466" s="5">
        <f>F468+F482+F492+F500+F506+F519+F537+F555+F560+F571+F590</f>
        <v>174295000</v>
      </c>
      <c r="G466" s="12"/>
    </row>
    <row r="467" spans="1:6" ht="12.75">
      <c r="A467" s="7" t="s">
        <v>349</v>
      </c>
      <c r="B467" s="4" t="s">
        <v>303</v>
      </c>
      <c r="C467" s="5">
        <f>C468+C482</f>
        <v>0</v>
      </c>
      <c r="D467" s="5">
        <v>3125000</v>
      </c>
      <c r="E467" s="5">
        <f>E468+E482</f>
        <v>32000</v>
      </c>
      <c r="F467" s="5">
        <f>F468+F482</f>
        <v>3157000</v>
      </c>
    </row>
    <row r="468" spans="1:6" ht="12.75">
      <c r="A468" s="7" t="s">
        <v>304</v>
      </c>
      <c r="B468" s="4" t="s">
        <v>278</v>
      </c>
      <c r="C468" s="5">
        <f>C469</f>
        <v>0</v>
      </c>
      <c r="D468" s="5">
        <v>2615000</v>
      </c>
      <c r="E468" s="5">
        <f>E469</f>
        <v>32000</v>
      </c>
      <c r="F468" s="5">
        <f>F469</f>
        <v>2647000</v>
      </c>
    </row>
    <row r="469" spans="1:6" ht="12.75">
      <c r="A469" s="7" t="s">
        <v>274</v>
      </c>
      <c r="B469" s="4" t="s">
        <v>89</v>
      </c>
      <c r="C469" s="5">
        <f>C470+C478</f>
        <v>0</v>
      </c>
      <c r="D469" s="5">
        <v>2615000</v>
      </c>
      <c r="E469" s="5">
        <f>E470+E478</f>
        <v>32000</v>
      </c>
      <c r="F469" s="5">
        <f>F470+F478</f>
        <v>2647000</v>
      </c>
    </row>
    <row r="470" spans="1:6" ht="26.25">
      <c r="A470" s="7" t="s">
        <v>90</v>
      </c>
      <c r="B470" s="4" t="s">
        <v>91</v>
      </c>
      <c r="C470" s="5">
        <f>C471+C474</f>
        <v>0</v>
      </c>
      <c r="D470" s="5">
        <v>1882000</v>
      </c>
      <c r="E470" s="5">
        <f>E471+E474</f>
        <v>0</v>
      </c>
      <c r="F470" s="5">
        <f>F471+F474</f>
        <v>1882000</v>
      </c>
    </row>
    <row r="471" spans="1:6" ht="12.75">
      <c r="A471" s="7" t="s">
        <v>92</v>
      </c>
      <c r="B471" s="4" t="s">
        <v>93</v>
      </c>
      <c r="C471" s="5">
        <f>C472+C473</f>
        <v>0</v>
      </c>
      <c r="D471" s="5">
        <v>0</v>
      </c>
      <c r="E471" s="5">
        <f>E472+E473</f>
        <v>0</v>
      </c>
      <c r="F471" s="5">
        <f>F472+F473</f>
        <v>0</v>
      </c>
    </row>
    <row r="472" spans="1:6" ht="12.75">
      <c r="A472" s="7" t="s">
        <v>94</v>
      </c>
      <c r="B472" s="4" t="s">
        <v>95</v>
      </c>
      <c r="C472" s="5"/>
      <c r="D472" s="5"/>
      <c r="E472" s="5"/>
      <c r="F472" s="5"/>
    </row>
    <row r="473" spans="1:6" ht="12.75">
      <c r="A473" s="7" t="s">
        <v>96</v>
      </c>
      <c r="B473" s="4" t="s">
        <v>97</v>
      </c>
      <c r="C473" s="5"/>
      <c r="D473" s="5"/>
      <c r="E473" s="5"/>
      <c r="F473" s="5"/>
    </row>
    <row r="474" spans="1:6" ht="12.75">
      <c r="A474" s="7" t="s">
        <v>298</v>
      </c>
      <c r="B474" s="4" t="s">
        <v>299</v>
      </c>
      <c r="C474" s="5">
        <f>C475+C476+C477</f>
        <v>0</v>
      </c>
      <c r="D474" s="5">
        <v>1882000</v>
      </c>
      <c r="E474" s="5">
        <f>E475+E476+E477</f>
        <v>0</v>
      </c>
      <c r="F474" s="5">
        <f>F475+F476+F477</f>
        <v>1882000</v>
      </c>
    </row>
    <row r="475" spans="1:6" ht="12.75">
      <c r="A475" s="7" t="s">
        <v>94</v>
      </c>
      <c r="B475" s="4" t="s">
        <v>300</v>
      </c>
      <c r="C475" s="5"/>
      <c r="D475" s="5">
        <v>279000</v>
      </c>
      <c r="E475" s="5"/>
      <c r="F475" s="5">
        <f>D475+E475</f>
        <v>279000</v>
      </c>
    </row>
    <row r="476" spans="1:6" ht="12.75">
      <c r="A476" s="7" t="s">
        <v>96</v>
      </c>
      <c r="B476" s="4" t="s">
        <v>301</v>
      </c>
      <c r="C476" s="5"/>
      <c r="D476" s="5">
        <v>1581000</v>
      </c>
      <c r="E476" s="5"/>
      <c r="F476" s="5">
        <f>D476+E476</f>
        <v>1581000</v>
      </c>
    </row>
    <row r="477" spans="1:6" ht="12.75">
      <c r="A477" s="7" t="s">
        <v>295</v>
      </c>
      <c r="B477" s="4" t="s">
        <v>397</v>
      </c>
      <c r="C477" s="5"/>
      <c r="D477" s="5">
        <v>22000</v>
      </c>
      <c r="E477" s="5"/>
      <c r="F477" s="5">
        <f>D477+E477</f>
        <v>22000</v>
      </c>
    </row>
    <row r="478" spans="1:6" ht="12.75">
      <c r="A478" s="7" t="s">
        <v>98</v>
      </c>
      <c r="B478" s="4" t="s">
        <v>99</v>
      </c>
      <c r="C478" s="5">
        <f aca="true" t="shared" si="77" ref="C478:F480">C479</f>
        <v>0</v>
      </c>
      <c r="D478" s="5">
        <v>733000</v>
      </c>
      <c r="E478" s="5">
        <f t="shared" si="77"/>
        <v>32000</v>
      </c>
      <c r="F478" s="5">
        <f t="shared" si="77"/>
        <v>765000</v>
      </c>
    </row>
    <row r="479" spans="1:6" ht="12.75">
      <c r="A479" s="7" t="s">
        <v>100</v>
      </c>
      <c r="B479" s="4" t="s">
        <v>101</v>
      </c>
      <c r="C479" s="5">
        <f t="shared" si="77"/>
        <v>0</v>
      </c>
      <c r="D479" s="5">
        <v>733000</v>
      </c>
      <c r="E479" s="5">
        <f t="shared" si="77"/>
        <v>32000</v>
      </c>
      <c r="F479" s="5">
        <f t="shared" si="77"/>
        <v>765000</v>
      </c>
    </row>
    <row r="480" spans="1:6" ht="12.75">
      <c r="A480" s="7" t="s">
        <v>102</v>
      </c>
      <c r="B480" s="4" t="s">
        <v>103</v>
      </c>
      <c r="C480" s="5">
        <f t="shared" si="77"/>
        <v>0</v>
      </c>
      <c r="D480" s="5">
        <v>733000</v>
      </c>
      <c r="E480" s="5">
        <f t="shared" si="77"/>
        <v>32000</v>
      </c>
      <c r="F480" s="5">
        <f t="shared" si="77"/>
        <v>765000</v>
      </c>
    </row>
    <row r="481" spans="1:6" ht="12.75">
      <c r="A481" s="7" t="s">
        <v>110</v>
      </c>
      <c r="B481" s="4" t="s">
        <v>111</v>
      </c>
      <c r="C481" s="5"/>
      <c r="D481" s="5">
        <v>733000</v>
      </c>
      <c r="E481" s="5">
        <v>32000</v>
      </c>
      <c r="F481" s="5">
        <f>D481+E481</f>
        <v>765000</v>
      </c>
    </row>
    <row r="482" spans="1:6" ht="12.75">
      <c r="A482" s="7" t="s">
        <v>305</v>
      </c>
      <c r="B482" s="4" t="s">
        <v>306</v>
      </c>
      <c r="C482" s="5">
        <f>C483</f>
        <v>0</v>
      </c>
      <c r="D482" s="5">
        <v>510000</v>
      </c>
      <c r="E482" s="5">
        <f>E483</f>
        <v>0</v>
      </c>
      <c r="F482" s="5">
        <f>F483</f>
        <v>510000</v>
      </c>
    </row>
    <row r="483" spans="1:6" ht="12.75">
      <c r="A483" s="7" t="s">
        <v>274</v>
      </c>
      <c r="B483" s="4" t="s">
        <v>89</v>
      </c>
      <c r="C483" s="5">
        <f>C484+C487</f>
        <v>0</v>
      </c>
      <c r="D483" s="5">
        <v>510000</v>
      </c>
      <c r="E483" s="5">
        <f>E484+E487</f>
        <v>0</v>
      </c>
      <c r="F483" s="5">
        <f>F484+F487</f>
        <v>510000</v>
      </c>
    </row>
    <row r="484" spans="1:6" ht="12.75">
      <c r="A484" s="7" t="s">
        <v>275</v>
      </c>
      <c r="B484" s="4" t="s">
        <v>276</v>
      </c>
      <c r="C484" s="5">
        <f aca="true" t="shared" si="78" ref="C484:F485">C485</f>
        <v>0</v>
      </c>
      <c r="D484" s="5">
        <v>153000</v>
      </c>
      <c r="E484" s="5">
        <f t="shared" si="78"/>
        <v>0</v>
      </c>
      <c r="F484" s="5">
        <f t="shared" si="78"/>
        <v>153000</v>
      </c>
    </row>
    <row r="485" spans="1:6" ht="12.75">
      <c r="A485" s="7" t="s">
        <v>277</v>
      </c>
      <c r="B485" s="4" t="s">
        <v>278</v>
      </c>
      <c r="C485" s="5">
        <f t="shared" si="78"/>
        <v>0</v>
      </c>
      <c r="D485" s="5">
        <v>153000</v>
      </c>
      <c r="E485" s="5">
        <f t="shared" si="78"/>
        <v>0</v>
      </c>
      <c r="F485" s="5">
        <f t="shared" si="78"/>
        <v>153000</v>
      </c>
    </row>
    <row r="486" spans="1:6" ht="12.75">
      <c r="A486" s="7" t="s">
        <v>281</v>
      </c>
      <c r="B486" s="4" t="s">
        <v>282</v>
      </c>
      <c r="C486" s="5"/>
      <c r="D486" s="5">
        <v>153000</v>
      </c>
      <c r="E486" s="5"/>
      <c r="F486" s="5">
        <f>D486+E486</f>
        <v>153000</v>
      </c>
    </row>
    <row r="487" spans="1:6" ht="12.75">
      <c r="A487" s="7" t="s">
        <v>98</v>
      </c>
      <c r="B487" s="4" t="s">
        <v>99</v>
      </c>
      <c r="C487" s="5">
        <f aca="true" t="shared" si="79" ref="C487:F489">C488</f>
        <v>0</v>
      </c>
      <c r="D487" s="5">
        <v>357000</v>
      </c>
      <c r="E487" s="5">
        <f t="shared" si="79"/>
        <v>0</v>
      </c>
      <c r="F487" s="5">
        <f t="shared" si="79"/>
        <v>357000</v>
      </c>
    </row>
    <row r="488" spans="1:6" ht="12.75">
      <c r="A488" s="7" t="s">
        <v>100</v>
      </c>
      <c r="B488" s="4" t="s">
        <v>101</v>
      </c>
      <c r="C488" s="5">
        <f t="shared" si="79"/>
        <v>0</v>
      </c>
      <c r="D488" s="5">
        <v>357000</v>
      </c>
      <c r="E488" s="5">
        <f t="shared" si="79"/>
        <v>0</v>
      </c>
      <c r="F488" s="5">
        <f t="shared" si="79"/>
        <v>357000</v>
      </c>
    </row>
    <row r="489" spans="1:6" ht="12.75">
      <c r="A489" s="7" t="s">
        <v>102</v>
      </c>
      <c r="B489" s="4" t="s">
        <v>103</v>
      </c>
      <c r="C489" s="5">
        <f t="shared" si="79"/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110</v>
      </c>
      <c r="B490" s="4" t="s">
        <v>111</v>
      </c>
      <c r="C490" s="5"/>
      <c r="D490" s="5">
        <v>357000</v>
      </c>
      <c r="E490" s="5"/>
      <c r="F490" s="5">
        <f>D490+E490</f>
        <v>357000</v>
      </c>
    </row>
    <row r="491" spans="1:6" ht="12.75">
      <c r="A491" s="7" t="s">
        <v>309</v>
      </c>
      <c r="B491" s="4" t="s">
        <v>310</v>
      </c>
      <c r="C491" s="5">
        <f aca="true" t="shared" si="80" ref="C491:F495">C492</f>
        <v>0</v>
      </c>
      <c r="D491" s="5">
        <v>34000</v>
      </c>
      <c r="E491" s="5">
        <f t="shared" si="80"/>
        <v>0</v>
      </c>
      <c r="F491" s="5">
        <f t="shared" si="80"/>
        <v>34000</v>
      </c>
    </row>
    <row r="492" spans="1:6" ht="12.75">
      <c r="A492" s="7" t="s">
        <v>311</v>
      </c>
      <c r="B492" s="4" t="s">
        <v>312</v>
      </c>
      <c r="C492" s="5">
        <f t="shared" si="80"/>
        <v>0</v>
      </c>
      <c r="D492" s="5">
        <v>34000</v>
      </c>
      <c r="E492" s="5">
        <f t="shared" si="80"/>
        <v>0</v>
      </c>
      <c r="F492" s="5">
        <f t="shared" si="80"/>
        <v>34000</v>
      </c>
    </row>
    <row r="493" spans="1:6" ht="12.75">
      <c r="A493" s="7" t="s">
        <v>274</v>
      </c>
      <c r="B493" s="4" t="s">
        <v>89</v>
      </c>
      <c r="C493" s="5">
        <f t="shared" si="80"/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98</v>
      </c>
      <c r="B494" s="4" t="s">
        <v>99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100</v>
      </c>
      <c r="B495" s="4" t="s">
        <v>101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102</v>
      </c>
      <c r="B496" s="4" t="s">
        <v>103</v>
      </c>
      <c r="C496" s="5">
        <f>C498+C497</f>
        <v>0</v>
      </c>
      <c r="D496" s="5">
        <v>34000</v>
      </c>
      <c r="E496" s="5">
        <f>E498+E497</f>
        <v>0</v>
      </c>
      <c r="F496" s="5">
        <f>F498+F497</f>
        <v>34000</v>
      </c>
    </row>
    <row r="497" spans="1:6" ht="12.75">
      <c r="A497" s="7" t="s">
        <v>106</v>
      </c>
      <c r="B497" s="4" t="s">
        <v>107</v>
      </c>
      <c r="C497" s="5"/>
      <c r="D497" s="5"/>
      <c r="E497" s="5"/>
      <c r="F497" s="5"/>
    </row>
    <row r="498" spans="1:6" ht="12.75">
      <c r="A498" s="7" t="s">
        <v>110</v>
      </c>
      <c r="B498" s="4" t="s">
        <v>111</v>
      </c>
      <c r="C498" s="5"/>
      <c r="D498" s="5">
        <v>34000</v>
      </c>
      <c r="E498" s="5"/>
      <c r="F498" s="5">
        <f>D498+E498</f>
        <v>34000</v>
      </c>
    </row>
    <row r="499" spans="1:6" ht="12.75">
      <c r="A499" s="7" t="s">
        <v>350</v>
      </c>
      <c r="B499" s="4" t="s">
        <v>314</v>
      </c>
      <c r="C499" s="5">
        <f>C500+C506+C519+C537</f>
        <v>0</v>
      </c>
      <c r="D499" s="5">
        <f>D500+D506+D519+D537</f>
        <v>22907000</v>
      </c>
      <c r="E499" s="5">
        <f>E500+E506+E519+E537</f>
        <v>556000</v>
      </c>
      <c r="F499" s="5">
        <f>F500+F506+F519+F537</f>
        <v>23463000</v>
      </c>
    </row>
    <row r="500" spans="1:6" ht="12.75">
      <c r="A500" s="7" t="s">
        <v>351</v>
      </c>
      <c r="B500" s="4" t="s">
        <v>316</v>
      </c>
      <c r="C500" s="5">
        <f aca="true" t="shared" si="81" ref="C500:F504">C501</f>
        <v>0</v>
      </c>
      <c r="D500" s="5">
        <v>0</v>
      </c>
      <c r="E500" s="5">
        <f t="shared" si="81"/>
        <v>0</v>
      </c>
      <c r="F500" s="5">
        <f t="shared" si="81"/>
        <v>0</v>
      </c>
    </row>
    <row r="501" spans="1:6" ht="12.75">
      <c r="A501" s="7" t="s">
        <v>274</v>
      </c>
      <c r="B501" s="4" t="s">
        <v>89</v>
      </c>
      <c r="C501" s="5">
        <f t="shared" si="81"/>
        <v>0</v>
      </c>
      <c r="D501" s="5">
        <v>0</v>
      </c>
      <c r="E501" s="5">
        <f t="shared" si="81"/>
        <v>0</v>
      </c>
      <c r="F501" s="5">
        <f t="shared" si="81"/>
        <v>0</v>
      </c>
    </row>
    <row r="502" spans="1:6" ht="12.75">
      <c r="A502" s="7" t="s">
        <v>98</v>
      </c>
      <c r="B502" s="4" t="s">
        <v>99</v>
      </c>
      <c r="C502" s="5">
        <f t="shared" si="81"/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100</v>
      </c>
      <c r="B503" s="4" t="s">
        <v>101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102</v>
      </c>
      <c r="B504" s="4" t="s">
        <v>103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110</v>
      </c>
      <c r="B505" s="4" t="s">
        <v>111</v>
      </c>
      <c r="C505" s="5"/>
      <c r="D505" s="5"/>
      <c r="E505" s="5"/>
      <c r="F505" s="5"/>
    </row>
    <row r="506" spans="1:6" ht="12.75">
      <c r="A506" s="7" t="s">
        <v>317</v>
      </c>
      <c r="B506" s="4" t="s">
        <v>318</v>
      </c>
      <c r="C506" s="5">
        <f>C507</f>
        <v>0</v>
      </c>
      <c r="D506" s="5">
        <v>7552000</v>
      </c>
      <c r="E506" s="5">
        <f>E507</f>
        <v>518000</v>
      </c>
      <c r="F506" s="5">
        <f>F507</f>
        <v>8070000</v>
      </c>
    </row>
    <row r="507" spans="1:6" ht="12.75">
      <c r="A507" s="7" t="s">
        <v>274</v>
      </c>
      <c r="B507" s="4" t="s">
        <v>89</v>
      </c>
      <c r="C507" s="5">
        <f>C508+C512+C515</f>
        <v>0</v>
      </c>
      <c r="D507" s="5">
        <v>7552000</v>
      </c>
      <c r="E507" s="5">
        <f>E508+E512+E515</f>
        <v>518000</v>
      </c>
      <c r="F507" s="5">
        <f>F508+F512+F515</f>
        <v>8070000</v>
      </c>
    </row>
    <row r="508" spans="1:6" ht="12.75">
      <c r="A508" s="7" t="s">
        <v>275</v>
      </c>
      <c r="B508" s="4" t="s">
        <v>276</v>
      </c>
      <c r="C508" s="5">
        <f>C509</f>
        <v>0</v>
      </c>
      <c r="D508" s="5">
        <v>7552000</v>
      </c>
      <c r="E508" s="5">
        <f>E509</f>
        <v>518000</v>
      </c>
      <c r="F508" s="5">
        <f>F509</f>
        <v>8070000</v>
      </c>
    </row>
    <row r="509" spans="1:6" ht="12.75">
      <c r="A509" s="7" t="s">
        <v>277</v>
      </c>
      <c r="B509" s="4" t="s">
        <v>278</v>
      </c>
      <c r="C509" s="5">
        <f>C510+C511</f>
        <v>0</v>
      </c>
      <c r="D509" s="5">
        <v>7552000</v>
      </c>
      <c r="E509" s="5">
        <f>E510+E511</f>
        <v>518000</v>
      </c>
      <c r="F509" s="5">
        <f>F510+F511</f>
        <v>8070000</v>
      </c>
    </row>
    <row r="510" spans="1:6" ht="12.75">
      <c r="A510" s="7" t="s">
        <v>279</v>
      </c>
      <c r="B510" s="4" t="s">
        <v>280</v>
      </c>
      <c r="C510" s="5"/>
      <c r="D510" s="5">
        <v>7448000</v>
      </c>
      <c r="E510" s="5">
        <v>518000</v>
      </c>
      <c r="F510" s="5">
        <f>D510+E510</f>
        <v>7966000</v>
      </c>
    </row>
    <row r="511" spans="1:6" ht="12.75">
      <c r="A511" s="7" t="s">
        <v>281</v>
      </c>
      <c r="B511" s="4" t="s">
        <v>282</v>
      </c>
      <c r="C511" s="5"/>
      <c r="D511" s="5">
        <v>104000</v>
      </c>
      <c r="E511" s="5"/>
      <c r="F511" s="5">
        <f>D511+E511</f>
        <v>104000</v>
      </c>
    </row>
    <row r="512" spans="1:6" ht="12.75">
      <c r="A512" s="7" t="s">
        <v>283</v>
      </c>
      <c r="B512" s="4" t="s">
        <v>284</v>
      </c>
      <c r="C512" s="5">
        <f aca="true" t="shared" si="82" ref="C512:F513">C513</f>
        <v>0</v>
      </c>
      <c r="D512" s="5">
        <v>0</v>
      </c>
      <c r="E512" s="5">
        <f t="shared" si="82"/>
        <v>0</v>
      </c>
      <c r="F512" s="5">
        <f t="shared" si="82"/>
        <v>0</v>
      </c>
    </row>
    <row r="513" spans="1:6" ht="26.25">
      <c r="A513" s="7" t="s">
        <v>285</v>
      </c>
      <c r="B513" s="4" t="s">
        <v>286</v>
      </c>
      <c r="C513" s="5">
        <f t="shared" si="82"/>
        <v>0</v>
      </c>
      <c r="D513" s="5">
        <v>0</v>
      </c>
      <c r="E513" s="5">
        <f t="shared" si="82"/>
        <v>0</v>
      </c>
      <c r="F513" s="5">
        <f t="shared" si="82"/>
        <v>0</v>
      </c>
    </row>
    <row r="514" spans="1:6" ht="12.75">
      <c r="A514" s="7" t="s">
        <v>287</v>
      </c>
      <c r="B514" s="4" t="s">
        <v>288</v>
      </c>
      <c r="C514" s="5">
        <v>0</v>
      </c>
      <c r="D514" s="5">
        <v>0</v>
      </c>
      <c r="E514" s="5">
        <v>0</v>
      </c>
      <c r="F514" s="5">
        <v>0</v>
      </c>
    </row>
    <row r="515" spans="1:6" ht="12.75">
      <c r="A515" s="7" t="s">
        <v>98</v>
      </c>
      <c r="B515" s="4" t="s">
        <v>99</v>
      </c>
      <c r="C515" s="5">
        <f aca="true" t="shared" si="83" ref="C515:F517">C516</f>
        <v>0</v>
      </c>
      <c r="D515" s="5">
        <v>0</v>
      </c>
      <c r="E515" s="5">
        <f t="shared" si="83"/>
        <v>0</v>
      </c>
      <c r="F515" s="5">
        <f t="shared" si="83"/>
        <v>0</v>
      </c>
    </row>
    <row r="516" spans="1:6" ht="12.75">
      <c r="A516" s="7" t="s">
        <v>100</v>
      </c>
      <c r="B516" s="4" t="s">
        <v>101</v>
      </c>
      <c r="C516" s="5">
        <f t="shared" si="83"/>
        <v>0</v>
      </c>
      <c r="D516" s="5">
        <v>0</v>
      </c>
      <c r="E516" s="5">
        <f t="shared" si="83"/>
        <v>0</v>
      </c>
      <c r="F516" s="5">
        <f t="shared" si="83"/>
        <v>0</v>
      </c>
    </row>
    <row r="517" spans="1:6" ht="12.75">
      <c r="A517" s="7" t="s">
        <v>102</v>
      </c>
      <c r="B517" s="4" t="s">
        <v>103</v>
      </c>
      <c r="C517" s="5">
        <f t="shared" si="83"/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110</v>
      </c>
      <c r="B518" s="4" t="s">
        <v>111</v>
      </c>
      <c r="C518" s="5"/>
      <c r="D518" s="5"/>
      <c r="E518" s="5"/>
      <c r="F518" s="5"/>
    </row>
    <row r="519" spans="1:6" ht="12.75">
      <c r="A519" s="7" t="s">
        <v>319</v>
      </c>
      <c r="B519" s="4" t="s">
        <v>320</v>
      </c>
      <c r="C519" s="5">
        <f>C520</f>
        <v>0</v>
      </c>
      <c r="D519" s="5">
        <f>D520</f>
        <v>12356000</v>
      </c>
      <c r="E519" s="5">
        <f>E520</f>
        <v>15000</v>
      </c>
      <c r="F519" s="5">
        <f>F520</f>
        <v>12371000</v>
      </c>
    </row>
    <row r="520" spans="1:7" ht="12.75">
      <c r="A520" s="7" t="s">
        <v>274</v>
      </c>
      <c r="B520" s="4" t="s">
        <v>89</v>
      </c>
      <c r="C520" s="5">
        <f>C521+C524+C527+C532</f>
        <v>0</v>
      </c>
      <c r="D520" s="5">
        <f>D521+D524+D527+D532</f>
        <v>12356000</v>
      </c>
      <c r="E520" s="5">
        <f>E521+E524+E527+E532</f>
        <v>15000</v>
      </c>
      <c r="F520" s="5">
        <f>F521+F524+F527+F532</f>
        <v>12371000</v>
      </c>
      <c r="G520" s="12"/>
    </row>
    <row r="521" spans="1:6" ht="12.75">
      <c r="A521" s="7" t="s">
        <v>275</v>
      </c>
      <c r="B521" s="4" t="s">
        <v>276</v>
      </c>
      <c r="C521" s="5">
        <f aca="true" t="shared" si="84" ref="C521:F522">C522</f>
        <v>0</v>
      </c>
      <c r="D521" s="5">
        <v>1593000</v>
      </c>
      <c r="E521" s="5">
        <f t="shared" si="84"/>
        <v>15000</v>
      </c>
      <c r="F521" s="5">
        <f t="shared" si="84"/>
        <v>1608000</v>
      </c>
    </row>
    <row r="522" spans="1:6" ht="12.75">
      <c r="A522" s="7" t="s">
        <v>277</v>
      </c>
      <c r="B522" s="4" t="s">
        <v>278</v>
      </c>
      <c r="C522" s="5">
        <f t="shared" si="84"/>
        <v>0</v>
      </c>
      <c r="D522" s="5">
        <v>1593000</v>
      </c>
      <c r="E522" s="5">
        <f t="shared" si="84"/>
        <v>15000</v>
      </c>
      <c r="F522" s="5">
        <f t="shared" si="84"/>
        <v>1608000</v>
      </c>
    </row>
    <row r="523" spans="1:6" ht="12.75">
      <c r="A523" s="7" t="s">
        <v>281</v>
      </c>
      <c r="B523" s="4" t="s">
        <v>282</v>
      </c>
      <c r="C523" s="5"/>
      <c r="D523" s="5">
        <v>1593000</v>
      </c>
      <c r="E523" s="5">
        <v>15000</v>
      </c>
      <c r="F523" s="5">
        <f>D523+E523</f>
        <v>1608000</v>
      </c>
    </row>
    <row r="524" spans="1:6" ht="26.25">
      <c r="A524" s="7" t="s">
        <v>291</v>
      </c>
      <c r="B524" s="4" t="s">
        <v>292</v>
      </c>
      <c r="C524" s="5">
        <f aca="true" t="shared" si="85" ref="C524:F525">C525</f>
        <v>0</v>
      </c>
      <c r="D524" s="5">
        <v>1949000</v>
      </c>
      <c r="E524" s="5">
        <f t="shared" si="85"/>
        <v>0</v>
      </c>
      <c r="F524" s="5">
        <f t="shared" si="85"/>
        <v>1949000</v>
      </c>
    </row>
    <row r="525" spans="1:6" ht="12.75">
      <c r="A525" s="7" t="s">
        <v>293</v>
      </c>
      <c r="B525" s="4" t="s">
        <v>294</v>
      </c>
      <c r="C525" s="5">
        <f t="shared" si="85"/>
        <v>0</v>
      </c>
      <c r="D525" s="5">
        <v>1949000</v>
      </c>
      <c r="E525" s="5">
        <f t="shared" si="85"/>
        <v>0</v>
      </c>
      <c r="F525" s="5">
        <f t="shared" si="85"/>
        <v>1949000</v>
      </c>
    </row>
    <row r="526" spans="1:6" ht="12.75">
      <c r="A526" s="7" t="s">
        <v>295</v>
      </c>
      <c r="B526" s="4" t="s">
        <v>296</v>
      </c>
      <c r="C526" s="5"/>
      <c r="D526" s="5">
        <v>1949000</v>
      </c>
      <c r="E526" s="5"/>
      <c r="F526" s="5">
        <f>D526+E526</f>
        <v>1949000</v>
      </c>
    </row>
    <row r="527" spans="1:6" ht="26.25">
      <c r="A527" s="7" t="s">
        <v>90</v>
      </c>
      <c r="B527" s="4" t="s">
        <v>91</v>
      </c>
      <c r="C527" s="5">
        <f>C528</f>
        <v>0</v>
      </c>
      <c r="D527" s="5">
        <v>7819000</v>
      </c>
      <c r="E527" s="5">
        <f>E528</f>
        <v>0</v>
      </c>
      <c r="F527" s="5">
        <f>F528</f>
        <v>7819000</v>
      </c>
    </row>
    <row r="528" spans="1:6" ht="12.75">
      <c r="A528" s="7" t="s">
        <v>92</v>
      </c>
      <c r="B528" s="4" t="s">
        <v>93</v>
      </c>
      <c r="C528" s="5">
        <f>C529+C530+C531</f>
        <v>0</v>
      </c>
      <c r="D528" s="5">
        <v>7819000</v>
      </c>
      <c r="E528" s="5">
        <f>E529+E530+E531</f>
        <v>0</v>
      </c>
      <c r="F528" s="5">
        <f>F529+F530+F531</f>
        <v>7819000</v>
      </c>
    </row>
    <row r="529" spans="1:6" ht="12.75">
      <c r="A529" s="7" t="s">
        <v>94</v>
      </c>
      <c r="B529" s="4" t="s">
        <v>95</v>
      </c>
      <c r="C529" s="5"/>
      <c r="D529" s="5">
        <v>956000</v>
      </c>
      <c r="E529" s="5"/>
      <c r="F529" s="5">
        <f>D529+E529</f>
        <v>956000</v>
      </c>
    </row>
    <row r="530" spans="1:6" ht="12.75">
      <c r="A530" s="7" t="s">
        <v>96</v>
      </c>
      <c r="B530" s="4" t="s">
        <v>97</v>
      </c>
      <c r="C530" s="5"/>
      <c r="D530" s="5">
        <v>5414000</v>
      </c>
      <c r="E530" s="5"/>
      <c r="F530" s="5">
        <f>D530+E530</f>
        <v>5414000</v>
      </c>
    </row>
    <row r="531" spans="1:6" ht="12.75">
      <c r="A531" s="7" t="s">
        <v>295</v>
      </c>
      <c r="B531" s="4" t="s">
        <v>297</v>
      </c>
      <c r="C531" s="5"/>
      <c r="D531" s="5">
        <v>1449000</v>
      </c>
      <c r="E531" s="5"/>
      <c r="F531" s="5">
        <f>D531+E531</f>
        <v>1449000</v>
      </c>
    </row>
    <row r="532" spans="1:6" ht="12.75">
      <c r="A532" s="7" t="s">
        <v>98</v>
      </c>
      <c r="B532" s="4" t="s">
        <v>99</v>
      </c>
      <c r="C532" s="5">
        <f aca="true" t="shared" si="86" ref="C532:F533">C533</f>
        <v>0</v>
      </c>
      <c r="D532" s="5">
        <f t="shared" si="86"/>
        <v>995000</v>
      </c>
      <c r="E532" s="5">
        <f t="shared" si="86"/>
        <v>0</v>
      </c>
      <c r="F532" s="5">
        <f t="shared" si="86"/>
        <v>995000</v>
      </c>
    </row>
    <row r="533" spans="1:6" ht="12.75">
      <c r="A533" s="7" t="s">
        <v>100</v>
      </c>
      <c r="B533" s="4" t="s">
        <v>101</v>
      </c>
      <c r="C533" s="5">
        <f t="shared" si="86"/>
        <v>0</v>
      </c>
      <c r="D533" s="5">
        <f t="shared" si="86"/>
        <v>995000</v>
      </c>
      <c r="E533" s="5">
        <f t="shared" si="86"/>
        <v>0</v>
      </c>
      <c r="F533" s="5">
        <f t="shared" si="86"/>
        <v>995000</v>
      </c>
    </row>
    <row r="534" spans="1:6" ht="12.75">
      <c r="A534" s="7" t="s">
        <v>102</v>
      </c>
      <c r="B534" s="4" t="s">
        <v>103</v>
      </c>
      <c r="C534" s="5">
        <f>C536</f>
        <v>0</v>
      </c>
      <c r="D534" s="5">
        <f>D535+D536</f>
        <v>995000</v>
      </c>
      <c r="E534" s="5">
        <f>E535+E536</f>
        <v>0</v>
      </c>
      <c r="F534" s="5">
        <f>F535+F536</f>
        <v>995000</v>
      </c>
    </row>
    <row r="535" spans="1:6" ht="12.75">
      <c r="A535" s="7" t="s">
        <v>106</v>
      </c>
      <c r="B535" s="4" t="s">
        <v>107</v>
      </c>
      <c r="C535" s="5"/>
      <c r="D535" s="5">
        <v>80000</v>
      </c>
      <c r="E535" s="5"/>
      <c r="F535" s="5">
        <f>D535+E535</f>
        <v>80000</v>
      </c>
    </row>
    <row r="536" spans="1:7" ht="12.75">
      <c r="A536" s="7" t="s">
        <v>110</v>
      </c>
      <c r="B536" s="4" t="s">
        <v>111</v>
      </c>
      <c r="C536" s="5"/>
      <c r="D536" s="5">
        <v>915000</v>
      </c>
      <c r="E536" s="5"/>
      <c r="F536" s="5">
        <f>D536+E536</f>
        <v>915000</v>
      </c>
      <c r="G536" s="12"/>
    </row>
    <row r="537" spans="1:6" ht="26.25">
      <c r="A537" s="7" t="s">
        <v>345</v>
      </c>
      <c r="B537" s="4" t="s">
        <v>322</v>
      </c>
      <c r="C537" s="5">
        <f>C538</f>
        <v>0</v>
      </c>
      <c r="D537" s="5">
        <v>2999000</v>
      </c>
      <c r="E537" s="5">
        <f>E538</f>
        <v>23000</v>
      </c>
      <c r="F537" s="5">
        <f>F538</f>
        <v>3022000</v>
      </c>
    </row>
    <row r="538" spans="1:6" ht="12.75">
      <c r="A538" s="7" t="s">
        <v>274</v>
      </c>
      <c r="B538" s="4" t="s">
        <v>89</v>
      </c>
      <c r="C538" s="5">
        <f>C539+C547</f>
        <v>0</v>
      </c>
      <c r="D538" s="5">
        <v>2999000</v>
      </c>
      <c r="E538" s="5">
        <f>E539+E547</f>
        <v>23000</v>
      </c>
      <c r="F538" s="5">
        <f>F539+F547</f>
        <v>3022000</v>
      </c>
    </row>
    <row r="539" spans="1:6" ht="26.25">
      <c r="A539" s="7" t="s">
        <v>90</v>
      </c>
      <c r="B539" s="4" t="s">
        <v>91</v>
      </c>
      <c r="C539" s="5">
        <f>C542</f>
        <v>0</v>
      </c>
      <c r="D539" s="5">
        <v>2084000</v>
      </c>
      <c r="E539" s="5">
        <f>E542</f>
        <v>0</v>
      </c>
      <c r="F539" s="5">
        <f>F542</f>
        <v>2084000</v>
      </c>
    </row>
    <row r="540" spans="1:6" ht="12.75">
      <c r="A540" s="7" t="s">
        <v>92</v>
      </c>
      <c r="B540" s="4" t="s">
        <v>93</v>
      </c>
      <c r="C540" s="5"/>
      <c r="D540" s="5"/>
      <c r="E540" s="5"/>
      <c r="F540" s="5"/>
    </row>
    <row r="541" spans="1:6" ht="12.75">
      <c r="A541" s="7" t="s">
        <v>96</v>
      </c>
      <c r="B541" s="4" t="s">
        <v>97</v>
      </c>
      <c r="C541" s="5"/>
      <c r="D541" s="5"/>
      <c r="E541" s="5"/>
      <c r="F541" s="5"/>
    </row>
    <row r="542" spans="1:6" ht="12.75">
      <c r="A542" s="7" t="s">
        <v>298</v>
      </c>
      <c r="B542" s="4" t="s">
        <v>299</v>
      </c>
      <c r="C542" s="5">
        <f>C543+C544</f>
        <v>0</v>
      </c>
      <c r="D542" s="5">
        <v>2084000</v>
      </c>
      <c r="E542" s="5">
        <f>E543+E544</f>
        <v>0</v>
      </c>
      <c r="F542" s="5">
        <f>F543+F544</f>
        <v>2084000</v>
      </c>
    </row>
    <row r="543" spans="1:6" ht="12.75">
      <c r="A543" s="7" t="s">
        <v>94</v>
      </c>
      <c r="B543" s="4" t="s">
        <v>300</v>
      </c>
      <c r="C543" s="5"/>
      <c r="D543" s="5">
        <v>325000</v>
      </c>
      <c r="E543" s="5"/>
      <c r="F543" s="5">
        <f>D543+E543</f>
        <v>325000</v>
      </c>
    </row>
    <row r="544" spans="1:6" ht="12.75">
      <c r="A544" s="7" t="s">
        <v>96</v>
      </c>
      <c r="B544" s="4" t="s">
        <v>301</v>
      </c>
      <c r="C544" s="5"/>
      <c r="D544" s="5">
        <v>1759000</v>
      </c>
      <c r="E544" s="5"/>
      <c r="F544" s="5">
        <f>D544+E544</f>
        <v>1759000</v>
      </c>
    </row>
    <row r="545" spans="1:6" ht="26.25">
      <c r="A545" s="7" t="s">
        <v>413</v>
      </c>
      <c r="B545" s="4" t="s">
        <v>415</v>
      </c>
      <c r="C545" s="5"/>
      <c r="D545" s="5"/>
      <c r="E545" s="5"/>
      <c r="F545" s="5"/>
    </row>
    <row r="546" spans="1:6" ht="12.75">
      <c r="A546" s="7" t="s">
        <v>414</v>
      </c>
      <c r="B546" s="4" t="s">
        <v>416</v>
      </c>
      <c r="C546" s="5"/>
      <c r="D546" s="5"/>
      <c r="E546" s="5"/>
      <c r="F546" s="5"/>
    </row>
    <row r="547" spans="1:6" ht="12.75">
      <c r="A547" s="7" t="s">
        <v>98</v>
      </c>
      <c r="B547" s="4" t="s">
        <v>99</v>
      </c>
      <c r="C547" s="5">
        <f aca="true" t="shared" si="87" ref="C547:F548">C548</f>
        <v>0</v>
      </c>
      <c r="D547" s="5">
        <v>915000</v>
      </c>
      <c r="E547" s="5">
        <f t="shared" si="87"/>
        <v>23000</v>
      </c>
      <c r="F547" s="5">
        <f t="shared" si="87"/>
        <v>938000</v>
      </c>
    </row>
    <row r="548" spans="1:6" ht="12.75">
      <c r="A548" s="7" t="s">
        <v>100</v>
      </c>
      <c r="B548" s="4" t="s">
        <v>101</v>
      </c>
      <c r="C548" s="5">
        <f t="shared" si="87"/>
        <v>0</v>
      </c>
      <c r="D548" s="5">
        <v>915000</v>
      </c>
      <c r="E548" s="5">
        <f t="shared" si="87"/>
        <v>23000</v>
      </c>
      <c r="F548" s="5">
        <f t="shared" si="87"/>
        <v>938000</v>
      </c>
    </row>
    <row r="549" spans="1:6" ht="12.75">
      <c r="A549" s="7" t="s">
        <v>102</v>
      </c>
      <c r="B549" s="4" t="s">
        <v>103</v>
      </c>
      <c r="C549" s="5">
        <f>C550+C551+C552+C553</f>
        <v>0</v>
      </c>
      <c r="D549" s="5">
        <v>915000</v>
      </c>
      <c r="E549" s="5">
        <f>E550+E551+E552+E553</f>
        <v>23000</v>
      </c>
      <c r="F549" s="5">
        <f>F550+F551+F552+F553</f>
        <v>938000</v>
      </c>
    </row>
    <row r="550" spans="1:6" ht="12.75">
      <c r="A550" s="7" t="s">
        <v>104</v>
      </c>
      <c r="B550" s="4" t="s">
        <v>105</v>
      </c>
      <c r="C550" s="5"/>
      <c r="D550" s="5">
        <v>236000</v>
      </c>
      <c r="E550" s="5"/>
      <c r="F550" s="5">
        <f>D550+E550</f>
        <v>236000</v>
      </c>
    </row>
    <row r="551" spans="1:6" ht="12.75">
      <c r="A551" s="7" t="s">
        <v>106</v>
      </c>
      <c r="B551" s="4" t="s">
        <v>107</v>
      </c>
      <c r="C551" s="5"/>
      <c r="D551" s="5">
        <v>604500</v>
      </c>
      <c r="E551" s="5">
        <v>23000</v>
      </c>
      <c r="F551" s="5">
        <f>D551+E551</f>
        <v>627500</v>
      </c>
    </row>
    <row r="552" spans="1:6" ht="12.75">
      <c r="A552" s="7" t="s">
        <v>108</v>
      </c>
      <c r="B552" s="4" t="s">
        <v>109</v>
      </c>
      <c r="C552" s="5"/>
      <c r="D552" s="5">
        <v>74500</v>
      </c>
      <c r="E552" s="5"/>
      <c r="F552" s="5">
        <f>D552+E552</f>
        <v>74500</v>
      </c>
    </row>
    <row r="553" spans="1:6" ht="12.75">
      <c r="A553" s="7" t="s">
        <v>110</v>
      </c>
      <c r="B553" s="4" t="s">
        <v>111</v>
      </c>
      <c r="C553" s="5"/>
      <c r="D553" s="5"/>
      <c r="E553" s="5"/>
      <c r="F553" s="5"/>
    </row>
    <row r="554" spans="1:6" ht="26.25">
      <c r="A554" s="7" t="s">
        <v>323</v>
      </c>
      <c r="B554" s="4" t="s">
        <v>324</v>
      </c>
      <c r="C554" s="5">
        <f>C555+C560</f>
        <v>0</v>
      </c>
      <c r="D554" s="5">
        <v>779000</v>
      </c>
      <c r="E554" s="5">
        <f>E555+E560</f>
        <v>0</v>
      </c>
      <c r="F554" s="5">
        <f>F555+F560</f>
        <v>779000</v>
      </c>
    </row>
    <row r="555" spans="1:6" ht="12.75">
      <c r="A555" s="7" t="s">
        <v>325</v>
      </c>
      <c r="B555" s="4" t="s">
        <v>326</v>
      </c>
      <c r="C555" s="5">
        <f aca="true" t="shared" si="88" ref="C555:F558">C556</f>
        <v>0</v>
      </c>
      <c r="D555" s="5">
        <v>779000</v>
      </c>
      <c r="E555" s="5">
        <f t="shared" si="88"/>
        <v>0</v>
      </c>
      <c r="F555" s="5">
        <f t="shared" si="88"/>
        <v>779000</v>
      </c>
    </row>
    <row r="556" spans="1:6" ht="12.75">
      <c r="A556" s="7" t="s">
        <v>274</v>
      </c>
      <c r="B556" s="4" t="s">
        <v>89</v>
      </c>
      <c r="C556" s="5">
        <f t="shared" si="88"/>
        <v>0</v>
      </c>
      <c r="D556" s="5">
        <v>779000</v>
      </c>
      <c r="E556" s="5">
        <f t="shared" si="88"/>
        <v>0</v>
      </c>
      <c r="F556" s="5">
        <f t="shared" si="88"/>
        <v>779000</v>
      </c>
    </row>
    <row r="557" spans="1:6" ht="12.75">
      <c r="A557" s="7" t="s">
        <v>283</v>
      </c>
      <c r="B557" s="4" t="s">
        <v>284</v>
      </c>
      <c r="C557" s="5">
        <f t="shared" si="88"/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26.25">
      <c r="A558" s="7" t="s">
        <v>285</v>
      </c>
      <c r="B558" s="4" t="s">
        <v>286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287</v>
      </c>
      <c r="B559" s="4" t="s">
        <v>288</v>
      </c>
      <c r="C559" s="5"/>
      <c r="D559" s="5">
        <v>779000</v>
      </c>
      <c r="E559" s="5"/>
      <c r="F559" s="5">
        <f>D559+E559</f>
        <v>779000</v>
      </c>
    </row>
    <row r="560" spans="1:6" ht="12.75">
      <c r="A560" s="7" t="s">
        <v>327</v>
      </c>
      <c r="B560" s="4" t="s">
        <v>328</v>
      </c>
      <c r="C560" s="5">
        <f>C561</f>
        <v>0</v>
      </c>
      <c r="D560" s="5">
        <v>0</v>
      </c>
      <c r="E560" s="5">
        <f>E561</f>
        <v>0</v>
      </c>
      <c r="F560" s="5">
        <f>F561</f>
        <v>0</v>
      </c>
    </row>
    <row r="561" spans="1:6" ht="12.75">
      <c r="A561" s="7" t="s">
        <v>274</v>
      </c>
      <c r="B561" s="4" t="s">
        <v>89</v>
      </c>
      <c r="C561" s="5">
        <f>C562+C565</f>
        <v>0</v>
      </c>
      <c r="D561" s="5">
        <v>0</v>
      </c>
      <c r="E561" s="5">
        <f>E562+E565</f>
        <v>0</v>
      </c>
      <c r="F561" s="5">
        <f>F562+F565</f>
        <v>0</v>
      </c>
    </row>
    <row r="562" spans="1:6" ht="26.25">
      <c r="A562" s="7" t="s">
        <v>291</v>
      </c>
      <c r="B562" s="4" t="s">
        <v>292</v>
      </c>
      <c r="C562" s="5">
        <f aca="true" t="shared" si="89" ref="C562:F563">C563</f>
        <v>0</v>
      </c>
      <c r="D562" s="5">
        <v>0</v>
      </c>
      <c r="E562" s="5">
        <f t="shared" si="89"/>
        <v>0</v>
      </c>
      <c r="F562" s="5">
        <f t="shared" si="89"/>
        <v>0</v>
      </c>
    </row>
    <row r="563" spans="1:6" ht="12.75">
      <c r="A563" s="7" t="s">
        <v>293</v>
      </c>
      <c r="B563" s="4" t="s">
        <v>294</v>
      </c>
      <c r="C563" s="5">
        <f t="shared" si="89"/>
        <v>0</v>
      </c>
      <c r="D563" s="5">
        <v>0</v>
      </c>
      <c r="E563" s="5">
        <f t="shared" si="89"/>
        <v>0</v>
      </c>
      <c r="F563" s="5">
        <f t="shared" si="89"/>
        <v>0</v>
      </c>
    </row>
    <row r="564" spans="1:6" ht="12.75">
      <c r="A564" s="7" t="s">
        <v>295</v>
      </c>
      <c r="B564" s="4" t="s">
        <v>296</v>
      </c>
      <c r="C564" s="5"/>
      <c r="D564" s="5"/>
      <c r="E564" s="5"/>
      <c r="F564" s="5"/>
    </row>
    <row r="565" spans="1:6" ht="12.75">
      <c r="A565" s="7" t="s">
        <v>98</v>
      </c>
      <c r="B565" s="4" t="s">
        <v>99</v>
      </c>
      <c r="C565" s="5">
        <f aca="true" t="shared" si="90" ref="C565:F566">C566</f>
        <v>0</v>
      </c>
      <c r="D565" s="5">
        <v>0</v>
      </c>
      <c r="E565" s="5">
        <f t="shared" si="90"/>
        <v>0</v>
      </c>
      <c r="F565" s="5">
        <f t="shared" si="90"/>
        <v>0</v>
      </c>
    </row>
    <row r="566" spans="1:6" ht="12.75">
      <c r="A566" s="7" t="s">
        <v>100</v>
      </c>
      <c r="B566" s="4" t="s">
        <v>101</v>
      </c>
      <c r="C566" s="5">
        <f t="shared" si="90"/>
        <v>0</v>
      </c>
      <c r="D566" s="5">
        <v>0</v>
      </c>
      <c r="E566" s="5">
        <f t="shared" si="90"/>
        <v>0</v>
      </c>
      <c r="F566" s="5">
        <f t="shared" si="90"/>
        <v>0</v>
      </c>
    </row>
    <row r="567" spans="1:6" ht="12.75">
      <c r="A567" s="7" t="s">
        <v>102</v>
      </c>
      <c r="B567" s="4" t="s">
        <v>103</v>
      </c>
      <c r="C567" s="5">
        <f>C569+C568</f>
        <v>0</v>
      </c>
      <c r="D567" s="5">
        <v>0</v>
      </c>
      <c r="E567" s="5">
        <f>E569+E568</f>
        <v>0</v>
      </c>
      <c r="F567" s="5">
        <f>F569+F568</f>
        <v>0</v>
      </c>
    </row>
    <row r="568" spans="1:6" ht="12.75">
      <c r="A568" s="7" t="s">
        <v>106</v>
      </c>
      <c r="B568" s="4" t="s">
        <v>107</v>
      </c>
      <c r="C568" s="5"/>
      <c r="D568" s="5"/>
      <c r="E568" s="5"/>
      <c r="F568" s="5"/>
    </row>
    <row r="569" spans="1:6" ht="12.75">
      <c r="A569" s="7" t="s">
        <v>110</v>
      </c>
      <c r="B569" s="4" t="s">
        <v>111</v>
      </c>
      <c r="C569" s="5"/>
      <c r="D569" s="5"/>
      <c r="E569" s="5"/>
      <c r="F569" s="5"/>
    </row>
    <row r="570" spans="1:6" ht="12.75">
      <c r="A570" s="7" t="s">
        <v>329</v>
      </c>
      <c r="B570" s="4" t="s">
        <v>330</v>
      </c>
      <c r="C570" s="5">
        <f>C571+C590</f>
        <v>0</v>
      </c>
      <c r="D570" s="5">
        <v>146947000</v>
      </c>
      <c r="E570" s="5">
        <f>E571+E590</f>
        <v>-85000</v>
      </c>
      <c r="F570" s="5">
        <f>F571+F590</f>
        <v>146862000</v>
      </c>
    </row>
    <row r="571" spans="1:6" ht="12.75">
      <c r="A571" s="7" t="s">
        <v>352</v>
      </c>
      <c r="B571" s="4" t="s">
        <v>334</v>
      </c>
      <c r="C571" s="5">
        <f>C572</f>
        <v>0</v>
      </c>
      <c r="D571" s="5">
        <v>146947000</v>
      </c>
      <c r="E571" s="5">
        <f>E572</f>
        <v>-85000</v>
      </c>
      <c r="F571" s="5">
        <f>F572</f>
        <v>146862000</v>
      </c>
    </row>
    <row r="572" spans="1:7" ht="12.75">
      <c r="A572" s="7" t="s">
        <v>274</v>
      </c>
      <c r="B572" s="4" t="s">
        <v>89</v>
      </c>
      <c r="C572" s="5">
        <f>C573+C576+C580+C585</f>
        <v>0</v>
      </c>
      <c r="D572" s="5">
        <v>146947000</v>
      </c>
      <c r="E572" s="5">
        <f>E573+E576+E580+E585</f>
        <v>-85000</v>
      </c>
      <c r="F572" s="5">
        <f>F573+F576+F580+F585</f>
        <v>146862000</v>
      </c>
      <c r="G572" s="12"/>
    </row>
    <row r="573" spans="1:6" ht="12.75">
      <c r="A573" s="7" t="s">
        <v>275</v>
      </c>
      <c r="B573" s="4" t="s">
        <v>276</v>
      </c>
      <c r="C573" s="5">
        <f aca="true" t="shared" si="91" ref="C573:F574">C574</f>
        <v>0</v>
      </c>
      <c r="D573" s="5">
        <v>0</v>
      </c>
      <c r="E573" s="5">
        <f t="shared" si="91"/>
        <v>0</v>
      </c>
      <c r="F573" s="5">
        <f t="shared" si="91"/>
        <v>0</v>
      </c>
    </row>
    <row r="574" spans="1:6" ht="12.75">
      <c r="A574" s="7" t="s">
        <v>277</v>
      </c>
      <c r="B574" s="4" t="s">
        <v>278</v>
      </c>
      <c r="C574" s="5">
        <f t="shared" si="91"/>
        <v>0</v>
      </c>
      <c r="D574" s="5">
        <v>0</v>
      </c>
      <c r="E574" s="5">
        <f t="shared" si="91"/>
        <v>0</v>
      </c>
      <c r="F574" s="5">
        <f t="shared" si="91"/>
        <v>0</v>
      </c>
    </row>
    <row r="575" spans="1:6" ht="12.75">
      <c r="A575" s="7" t="s">
        <v>281</v>
      </c>
      <c r="B575" s="4" t="s">
        <v>282</v>
      </c>
      <c r="C575" s="5"/>
      <c r="D575" s="5"/>
      <c r="E575" s="5"/>
      <c r="F575" s="5"/>
    </row>
    <row r="576" spans="1:6" ht="12.75">
      <c r="A576" s="7" t="s">
        <v>283</v>
      </c>
      <c r="B576" s="4" t="s">
        <v>284</v>
      </c>
      <c r="C576" s="5">
        <f>C577</f>
        <v>0</v>
      </c>
      <c r="D576" s="5">
        <v>11656000</v>
      </c>
      <c r="E576" s="5">
        <f>E577</f>
        <v>0</v>
      </c>
      <c r="F576" s="5">
        <f>F577</f>
        <v>11656000</v>
      </c>
    </row>
    <row r="577" spans="1:6" ht="26.25">
      <c r="A577" s="7" t="s">
        <v>285</v>
      </c>
      <c r="B577" s="4" t="s">
        <v>286</v>
      </c>
      <c r="C577" s="5">
        <f>C579+C578</f>
        <v>0</v>
      </c>
      <c r="D577" s="5">
        <v>11656000</v>
      </c>
      <c r="E577" s="5">
        <f>E579+E578</f>
        <v>0</v>
      </c>
      <c r="F577" s="5">
        <f>F579+F578</f>
        <v>11656000</v>
      </c>
    </row>
    <row r="578" spans="1:6" ht="12.75">
      <c r="A578" s="7" t="s">
        <v>287</v>
      </c>
      <c r="B578" s="4" t="s">
        <v>288</v>
      </c>
      <c r="C578" s="5"/>
      <c r="D578" s="5">
        <v>1290000</v>
      </c>
      <c r="E578" s="5"/>
      <c r="F578" s="5">
        <f>D578+E578</f>
        <v>1290000</v>
      </c>
    </row>
    <row r="579" spans="1:6" ht="12.75">
      <c r="A579" s="7" t="s">
        <v>289</v>
      </c>
      <c r="B579" s="4" t="s">
        <v>290</v>
      </c>
      <c r="C579" s="5"/>
      <c r="D579" s="5">
        <v>10366000</v>
      </c>
      <c r="E579" s="5"/>
      <c r="F579" s="5">
        <f>D579+E579</f>
        <v>10366000</v>
      </c>
    </row>
    <row r="580" spans="1:6" ht="26.25">
      <c r="A580" s="7" t="s">
        <v>90</v>
      </c>
      <c r="B580" s="4" t="s">
        <v>91</v>
      </c>
      <c r="C580" s="5">
        <f>C581</f>
        <v>0</v>
      </c>
      <c r="D580" s="5">
        <v>83242000</v>
      </c>
      <c r="E580" s="5">
        <f>E581</f>
        <v>0</v>
      </c>
      <c r="F580" s="5">
        <f>F581</f>
        <v>83242000</v>
      </c>
    </row>
    <row r="581" spans="1:6" ht="12.75">
      <c r="A581" s="7" t="s">
        <v>92</v>
      </c>
      <c r="B581" s="4" t="s">
        <v>93</v>
      </c>
      <c r="C581" s="5">
        <f>C582+C583+C584</f>
        <v>0</v>
      </c>
      <c r="D581" s="5">
        <v>83242000</v>
      </c>
      <c r="E581" s="5">
        <f>E582+E583+E584</f>
        <v>0</v>
      </c>
      <c r="F581" s="5">
        <f>F582+F583+F584</f>
        <v>83242000</v>
      </c>
    </row>
    <row r="582" spans="1:6" ht="12.75">
      <c r="A582" s="7" t="s">
        <v>94</v>
      </c>
      <c r="B582" s="4" t="s">
        <v>95</v>
      </c>
      <c r="C582" s="5"/>
      <c r="D582" s="5">
        <v>11879000</v>
      </c>
      <c r="E582" s="5"/>
      <c r="F582" s="5">
        <f>D582+E582</f>
        <v>11879000</v>
      </c>
    </row>
    <row r="583" spans="1:6" ht="12.75">
      <c r="A583" s="7" t="s">
        <v>96</v>
      </c>
      <c r="B583" s="4" t="s">
        <v>97</v>
      </c>
      <c r="C583" s="5"/>
      <c r="D583" s="5">
        <v>67311000</v>
      </c>
      <c r="E583" s="5"/>
      <c r="F583" s="5">
        <f>D583+E583</f>
        <v>67311000</v>
      </c>
    </row>
    <row r="584" spans="1:6" ht="12.75">
      <c r="A584" s="7" t="s">
        <v>295</v>
      </c>
      <c r="B584" s="4" t="s">
        <v>297</v>
      </c>
      <c r="C584" s="5"/>
      <c r="D584" s="5">
        <v>4052000</v>
      </c>
      <c r="E584" s="5"/>
      <c r="F584" s="5">
        <f>D584+E584</f>
        <v>4052000</v>
      </c>
    </row>
    <row r="585" spans="1:6" ht="12.75">
      <c r="A585" s="7" t="s">
        <v>98</v>
      </c>
      <c r="B585" s="4" t="s">
        <v>99</v>
      </c>
      <c r="C585" s="5">
        <f aca="true" t="shared" si="92" ref="C585:F586">C586</f>
        <v>0</v>
      </c>
      <c r="D585" s="5">
        <v>52049000</v>
      </c>
      <c r="E585" s="5">
        <f t="shared" si="92"/>
        <v>-85000</v>
      </c>
      <c r="F585" s="5">
        <f t="shared" si="92"/>
        <v>51964000</v>
      </c>
    </row>
    <row r="586" spans="1:6" ht="12.75">
      <c r="A586" s="7" t="s">
        <v>100</v>
      </c>
      <c r="B586" s="4" t="s">
        <v>101</v>
      </c>
      <c r="C586" s="5">
        <f t="shared" si="92"/>
        <v>0</v>
      </c>
      <c r="D586" s="5">
        <v>52049000</v>
      </c>
      <c r="E586" s="5">
        <f t="shared" si="92"/>
        <v>-85000</v>
      </c>
      <c r="F586" s="5">
        <f t="shared" si="92"/>
        <v>51964000</v>
      </c>
    </row>
    <row r="587" spans="1:6" ht="12.75">
      <c r="A587" s="7" t="s">
        <v>102</v>
      </c>
      <c r="B587" s="4" t="s">
        <v>103</v>
      </c>
      <c r="C587" s="5">
        <f>C588+C589</f>
        <v>0</v>
      </c>
      <c r="D587" s="5">
        <v>52049000</v>
      </c>
      <c r="E587" s="5">
        <f>E588+E589</f>
        <v>-85000</v>
      </c>
      <c r="F587" s="5">
        <f>F588+F589</f>
        <v>51964000</v>
      </c>
    </row>
    <row r="588" spans="1:6" ht="12.75">
      <c r="A588" s="7" t="s">
        <v>106</v>
      </c>
      <c r="B588" s="4" t="s">
        <v>107</v>
      </c>
      <c r="C588" s="5"/>
      <c r="D588" s="5">
        <v>1000000</v>
      </c>
      <c r="E588" s="5"/>
      <c r="F588" s="5">
        <f>D588+E588</f>
        <v>1000000</v>
      </c>
    </row>
    <row r="589" spans="1:6" ht="12.75">
      <c r="A589" s="7" t="s">
        <v>110</v>
      </c>
      <c r="B589" s="4" t="s">
        <v>111</v>
      </c>
      <c r="C589" s="5"/>
      <c r="D589" s="5">
        <v>51049000</v>
      </c>
      <c r="E589" s="5">
        <v>-85000</v>
      </c>
      <c r="F589" s="5">
        <f>D589+E589</f>
        <v>50964000</v>
      </c>
    </row>
    <row r="590" spans="1:6" ht="12.75">
      <c r="A590" s="7" t="s">
        <v>335</v>
      </c>
      <c r="B590" s="4" t="s">
        <v>336</v>
      </c>
      <c r="C590" s="5">
        <f aca="true" t="shared" si="93" ref="C590:F593">C591</f>
        <v>0</v>
      </c>
      <c r="D590" s="5">
        <v>0</v>
      </c>
      <c r="E590" s="5">
        <f t="shared" si="93"/>
        <v>0</v>
      </c>
      <c r="F590" s="5">
        <f t="shared" si="93"/>
        <v>0</v>
      </c>
    </row>
    <row r="591" spans="1:6" ht="12.75">
      <c r="A591" s="7" t="s">
        <v>274</v>
      </c>
      <c r="B591" s="4" t="s">
        <v>89</v>
      </c>
      <c r="C591" s="5">
        <f t="shared" si="93"/>
        <v>0</v>
      </c>
      <c r="D591" s="5">
        <v>0</v>
      </c>
      <c r="E591" s="5">
        <f t="shared" si="93"/>
        <v>0</v>
      </c>
      <c r="F591" s="5">
        <f t="shared" si="93"/>
        <v>0</v>
      </c>
    </row>
    <row r="592" spans="1:6" ht="12.75">
      <c r="A592" s="7" t="s">
        <v>98</v>
      </c>
      <c r="B592" s="4" t="s">
        <v>99</v>
      </c>
      <c r="C592" s="5">
        <f t="shared" si="93"/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100</v>
      </c>
      <c r="B593" s="4" t="s">
        <v>101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102</v>
      </c>
      <c r="B594" s="4" t="s">
        <v>103</v>
      </c>
      <c r="C594" s="5">
        <f>C596+C595</f>
        <v>0</v>
      </c>
      <c r="D594" s="5">
        <v>0</v>
      </c>
      <c r="E594" s="5">
        <f>E596+E595</f>
        <v>0</v>
      </c>
      <c r="F594" s="5">
        <f>F596+F595</f>
        <v>0</v>
      </c>
    </row>
    <row r="595" spans="1:6" ht="12.75">
      <c r="A595" s="7" t="s">
        <v>106</v>
      </c>
      <c r="B595" s="4" t="s">
        <v>107</v>
      </c>
      <c r="C595" s="5"/>
      <c r="D595" s="5">
        <v>0</v>
      </c>
      <c r="E595" s="5"/>
      <c r="F595" s="5">
        <f>D595+E595</f>
        <v>0</v>
      </c>
    </row>
    <row r="596" spans="1:6" ht="12.75">
      <c r="A596" s="7" t="s">
        <v>110</v>
      </c>
      <c r="B596" s="4" t="s">
        <v>111</v>
      </c>
      <c r="C596" s="5"/>
      <c r="D596" s="5">
        <v>0</v>
      </c>
      <c r="E596" s="5"/>
      <c r="F596" s="5">
        <f>D596+E596</f>
        <v>0</v>
      </c>
    </row>
    <row r="597" spans="1:6" ht="12.75">
      <c r="A597" s="13" t="s">
        <v>358</v>
      </c>
      <c r="B597" s="14" t="s">
        <v>359</v>
      </c>
      <c r="C597" s="17">
        <f>C443-C466</f>
        <v>0</v>
      </c>
      <c r="D597" s="17">
        <v>-62420000</v>
      </c>
      <c r="E597" s="17">
        <f>E443-E466</f>
        <v>0</v>
      </c>
      <c r="F597" s="17">
        <f>F443-F466</f>
        <v>-62500000</v>
      </c>
    </row>
    <row r="598" spans="1:6" ht="12.75">
      <c r="A598" s="13" t="s">
        <v>360</v>
      </c>
      <c r="B598" s="14" t="s">
        <v>361</v>
      </c>
      <c r="C598" s="17">
        <f>C290-C331</f>
        <v>0</v>
      </c>
      <c r="D598" s="17">
        <v>0</v>
      </c>
      <c r="E598" s="17">
        <f>E290-E331</f>
        <v>0</v>
      </c>
      <c r="F598" s="17">
        <f>F290-F331</f>
        <v>0</v>
      </c>
    </row>
    <row r="599" spans="1:6" ht="12.75">
      <c r="A599" s="13" t="s">
        <v>362</v>
      </c>
      <c r="B599" s="14" t="s">
        <v>363</v>
      </c>
      <c r="C599" s="17">
        <f>C5-C63</f>
        <v>0</v>
      </c>
      <c r="D599" s="17">
        <v>-62500000</v>
      </c>
      <c r="E599" s="17">
        <f>E5-E63</f>
        <v>0</v>
      </c>
      <c r="F599" s="17">
        <f>F5-F63</f>
        <v>-62500000</v>
      </c>
    </row>
    <row r="602" spans="4:6" ht="12.75">
      <c r="D602" s="12"/>
      <c r="E602" s="12"/>
      <c r="F602" s="12"/>
    </row>
    <row r="603" spans="4:6" ht="12.75">
      <c r="D603" s="12"/>
      <c r="E603" s="12"/>
      <c r="F603" s="12"/>
    </row>
    <row r="604" spans="4:6" ht="12.75">
      <c r="D604" s="12"/>
      <c r="E604" s="12"/>
      <c r="F60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52">
      <selection activeCell="A56" sqref="A56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475226000</v>
      </c>
      <c r="E4" s="5">
        <f>E5+E29+E32+E48+E50</f>
        <v>8425000</v>
      </c>
      <c r="F4" s="5">
        <f>F5+F29+F32+F48+F50</f>
        <v>483651000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241739000</v>
      </c>
      <c r="E5" s="5">
        <f>E6</f>
        <v>7892000</v>
      </c>
      <c r="F5" s="5">
        <f>F6</f>
        <v>249631000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241739000</v>
      </c>
      <c r="E6" s="5">
        <f>E7+E12</f>
        <v>7892000</v>
      </c>
      <c r="F6" s="5">
        <f>F7+F12</f>
        <v>249631000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300000</v>
      </c>
      <c r="E7" s="5">
        <f t="shared" si="0"/>
        <v>0</v>
      </c>
      <c r="F7" s="5">
        <f t="shared" si="0"/>
        <v>300000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300000</v>
      </c>
      <c r="E8" s="5">
        <f>E9+E11</f>
        <v>0</v>
      </c>
      <c r="F8" s="5">
        <f>F9+F11</f>
        <v>300000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300000</v>
      </c>
      <c r="E11" s="5">
        <f t="shared" si="1"/>
        <v>0</v>
      </c>
      <c r="F11" s="5">
        <f t="shared" si="1"/>
        <v>300000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241439000</v>
      </c>
      <c r="E12" s="5">
        <f>E13+E24+E22</f>
        <v>7892000</v>
      </c>
      <c r="F12" s="5">
        <f>F13+F24+F22</f>
        <v>249331000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241399000</v>
      </c>
      <c r="E13" s="5">
        <f>E14+E16+E17+E18+E19+E15</f>
        <v>7892000</v>
      </c>
      <c r="F13" s="5">
        <f>F14+F16+F17+F18+F19+F15</f>
        <v>249291000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2046000</v>
      </c>
      <c r="E14" s="5">
        <f t="shared" si="2"/>
        <v>7000</v>
      </c>
      <c r="F14" s="5">
        <f t="shared" si="2"/>
        <v>2053000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181813000</v>
      </c>
      <c r="E17" s="5">
        <f t="shared" si="2"/>
        <v>6000000</v>
      </c>
      <c r="F17" s="5">
        <f t="shared" si="2"/>
        <v>187813000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55835000</v>
      </c>
      <c r="E18" s="5">
        <f t="shared" si="2"/>
        <v>1885000</v>
      </c>
      <c r="F18" s="5">
        <f t="shared" si="2"/>
        <v>57720000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1642000</v>
      </c>
      <c r="E19" s="5">
        <f t="shared" si="2"/>
        <v>0</v>
      </c>
      <c r="F19" s="5">
        <f t="shared" si="2"/>
        <v>1642000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-3190000</v>
      </c>
      <c r="E26" s="5">
        <f t="shared" si="3"/>
        <v>-19000</v>
      </c>
      <c r="F26" s="5">
        <f t="shared" si="3"/>
        <v>-3209000</v>
      </c>
    </row>
    <row r="27" spans="1:6" ht="14.25">
      <c r="A27" s="7" t="s">
        <v>37</v>
      </c>
      <c r="B27" s="4" t="s">
        <v>38</v>
      </c>
      <c r="C27" s="5">
        <f>C159</f>
        <v>0</v>
      </c>
      <c r="D27" s="5">
        <v>3190000</v>
      </c>
      <c r="E27" s="5">
        <f>E159</f>
        <v>19000</v>
      </c>
      <c r="F27" s="5">
        <f>F159</f>
        <v>3209000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C162</f>
        <v>0</v>
      </c>
      <c r="D31" s="5">
        <v>3000</v>
      </c>
      <c r="E31" s="5">
        <f>E162</f>
        <v>0</v>
      </c>
      <c r="F31" s="5">
        <f>F162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187418000</v>
      </c>
      <c r="E32" s="5">
        <f>E33</f>
        <v>533000</v>
      </c>
      <c r="F32" s="5">
        <f>F33</f>
        <v>187951000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187418000</v>
      </c>
      <c r="E33" s="5">
        <f>E34+E37</f>
        <v>533000</v>
      </c>
      <c r="F33" s="5">
        <f>F34+F37</f>
        <v>187951000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</f>
        <v>0</v>
      </c>
      <c r="F34" s="5">
        <f>F36</f>
        <v>3000</v>
      </c>
    </row>
    <row r="35" spans="1:6" ht="27">
      <c r="A35" s="7" t="s">
        <v>53</v>
      </c>
      <c r="B35" s="20">
        <v>421070</v>
      </c>
      <c r="C35" s="5"/>
      <c r="D35" s="5"/>
      <c r="E35" s="5"/>
      <c r="F35" s="5"/>
    </row>
    <row r="36" spans="1:6" ht="14.25">
      <c r="A36" s="7" t="s">
        <v>400</v>
      </c>
      <c r="B36" s="20">
        <v>421082</v>
      </c>
      <c r="C36" s="5">
        <f>C127</f>
        <v>0</v>
      </c>
      <c r="D36" s="5">
        <v>3000</v>
      </c>
      <c r="E36" s="5">
        <f>E127</f>
        <v>0</v>
      </c>
      <c r="F36" s="5">
        <f>F127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187415000</v>
      </c>
      <c r="E37" s="5">
        <f>E38+E39+E40+E41+E45+E46+E47</f>
        <v>533000</v>
      </c>
      <c r="F37" s="5">
        <f>F38+F39+F40+F41+F45+F46+F47</f>
        <v>187948000</v>
      </c>
    </row>
    <row r="38" spans="1:6" ht="14.25">
      <c r="A38" s="7" t="s">
        <v>56</v>
      </c>
      <c r="B38" s="4" t="s">
        <v>57</v>
      </c>
      <c r="C38" s="5">
        <f aca="true" t="shared" si="5" ref="C38:F39">C129</f>
        <v>0</v>
      </c>
      <c r="D38" s="5">
        <v>38813000</v>
      </c>
      <c r="E38" s="5">
        <f t="shared" si="5"/>
        <v>0</v>
      </c>
      <c r="F38" s="5">
        <f t="shared" si="5"/>
        <v>38813000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4.25">
      <c r="A40" s="7" t="s">
        <v>60</v>
      </c>
      <c r="B40" s="4" t="s">
        <v>61</v>
      </c>
      <c r="C40" s="5">
        <f>C168</f>
        <v>0</v>
      </c>
      <c r="D40" s="5">
        <v>7448000</v>
      </c>
      <c r="E40" s="5">
        <f>E168</f>
        <v>60000</v>
      </c>
      <c r="F40" s="5">
        <f>F168</f>
        <v>7508000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0</v>
      </c>
      <c r="E41" s="5">
        <f>E43+E44+E42</f>
        <v>458000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C170</f>
        <v>0</v>
      </c>
      <c r="D42" s="5">
        <v>0</v>
      </c>
      <c r="E42" s="5">
        <f t="shared" si="6"/>
        <v>458000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1746000</v>
      </c>
      <c r="E45" s="5">
        <f t="shared" si="6"/>
        <v>15000</v>
      </c>
      <c r="F45" s="5">
        <f t="shared" si="6"/>
        <v>1761000</v>
      </c>
    </row>
    <row r="46" spans="1:6" ht="27">
      <c r="A46" s="7" t="s">
        <v>70</v>
      </c>
      <c r="B46" s="4" t="s">
        <v>71</v>
      </c>
      <c r="C46" s="5">
        <f aca="true" t="shared" si="7" ref="C46:F47">C131</f>
        <v>0</v>
      </c>
      <c r="D46" s="5">
        <v>136875000</v>
      </c>
      <c r="E46" s="5">
        <f t="shared" si="7"/>
        <v>0</v>
      </c>
      <c r="F46" s="5">
        <f t="shared" si="7"/>
        <v>136875000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C175</f>
        <v>0</v>
      </c>
      <c r="D49" s="5">
        <v>0</v>
      </c>
      <c r="E49" s="5">
        <f>E175</f>
        <v>0</v>
      </c>
      <c r="F49" s="5">
        <f>F175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0</v>
      </c>
      <c r="F50" s="5">
        <f>F51</f>
        <v>46066000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0</v>
      </c>
      <c r="F51" s="5">
        <f>F52+F54+F53</f>
        <v>46066000</v>
      </c>
    </row>
    <row r="52" spans="1:6" ht="14.25">
      <c r="A52" s="7" t="s">
        <v>214</v>
      </c>
      <c r="B52" s="4" t="s">
        <v>378</v>
      </c>
      <c r="C52" s="5">
        <f>C178</f>
        <v>0</v>
      </c>
      <c r="D52" s="5">
        <v>44701000</v>
      </c>
      <c r="E52" s="5">
        <f aca="true" t="shared" si="8" ref="E52:F54">E178</f>
        <v>0</v>
      </c>
      <c r="F52" s="5">
        <f t="shared" si="8"/>
        <v>44701000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C180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475238000</v>
      </c>
      <c r="E55" s="5">
        <f>E57+E71+E90+E69</f>
        <v>8425000</v>
      </c>
      <c r="F55" s="5">
        <f>F57+F71+F90+F69</f>
        <v>483663000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4.25">
      <c r="A58" s="7" t="s">
        <v>78</v>
      </c>
      <c r="B58" s="4" t="s">
        <v>79</v>
      </c>
      <c r="C58" s="5">
        <f aca="true" t="shared" si="9" ref="C58:F59">C136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C139</f>
        <v>0</v>
      </c>
      <c r="D61" s="5">
        <v>123000</v>
      </c>
      <c r="E61" s="5">
        <f>E139</f>
        <v>0</v>
      </c>
      <c r="F61" s="5">
        <f>F139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C188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466082000</v>
      </c>
      <c r="E68" s="5">
        <f>E71+E90</f>
        <v>8425000</v>
      </c>
      <c r="F68" s="5">
        <f>F71+F90</f>
        <v>474507000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C142</f>
        <v>0</v>
      </c>
      <c r="D70" s="5">
        <v>0</v>
      </c>
      <c r="E70" s="5">
        <f>E142</f>
        <v>0</v>
      </c>
      <c r="F70" s="5">
        <f>F142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432707000</v>
      </c>
      <c r="E71" s="5">
        <f>E72+E73+E77+E74</f>
        <v>8410000</v>
      </c>
      <c r="F71" s="5">
        <f>F72+F73+F77+F74</f>
        <v>441117000</v>
      </c>
    </row>
    <row r="72" spans="1:6" ht="14.25">
      <c r="A72" s="7" t="s">
        <v>78</v>
      </c>
      <c r="B72" s="4" t="s">
        <v>79</v>
      </c>
      <c r="C72" s="5">
        <f aca="true" t="shared" si="12" ref="C72:F73">C144</f>
        <v>0</v>
      </c>
      <c r="D72" s="5">
        <v>285428000</v>
      </c>
      <c r="E72" s="5">
        <f t="shared" si="12"/>
        <v>0</v>
      </c>
      <c r="F72" s="5">
        <f t="shared" si="12"/>
        <v>285428000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88307000</v>
      </c>
      <c r="E73" s="5">
        <f t="shared" si="12"/>
        <v>7923000</v>
      </c>
      <c r="F73" s="5">
        <f t="shared" si="12"/>
        <v>96230000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2253000</v>
      </c>
      <c r="E74" s="5">
        <f>E75+E76</f>
        <v>-50000</v>
      </c>
      <c r="F74" s="5">
        <f>F75+F76</f>
        <v>2203000</v>
      </c>
    </row>
    <row r="75" spans="1:6" ht="14.25">
      <c r="A75" s="7" t="s">
        <v>84</v>
      </c>
      <c r="B75" s="4" t="s">
        <v>85</v>
      </c>
      <c r="C75" s="5">
        <f aca="true" t="shared" si="13" ref="C75:F76">C147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2253000</v>
      </c>
      <c r="E76" s="5">
        <f t="shared" si="13"/>
        <v>-50000</v>
      </c>
      <c r="F76" s="5">
        <f t="shared" si="13"/>
        <v>2203000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56719000</v>
      </c>
      <c r="E77" s="5">
        <f>E78+E82</f>
        <v>537000</v>
      </c>
      <c r="F77" s="5">
        <f>F78+F82</f>
        <v>57256000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C195</f>
        <v>0</v>
      </c>
      <c r="D80" s="5">
        <v>0</v>
      </c>
      <c r="E80" s="5">
        <f t="shared" si="14"/>
        <v>0</v>
      </c>
      <c r="F80" s="5">
        <f t="shared" si="14"/>
        <v>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0</v>
      </c>
      <c r="F81" s="5">
        <f t="shared" si="14"/>
        <v>46066000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10653000</v>
      </c>
      <c r="E82" s="5">
        <f>E83</f>
        <v>537000</v>
      </c>
      <c r="F82" s="5">
        <f>F83</f>
        <v>11190000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10653000</v>
      </c>
      <c r="E83" s="5">
        <f>E84+E89</f>
        <v>537000</v>
      </c>
      <c r="F83" s="5">
        <f>F84+F89</f>
        <v>11190000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9473000</v>
      </c>
      <c r="E84" s="5">
        <f>E85+E86+E88+E87</f>
        <v>737000</v>
      </c>
      <c r="F84" s="5">
        <f>F85+F86+F88+F87</f>
        <v>10210000</v>
      </c>
    </row>
    <row r="85" spans="1:6" ht="14.25">
      <c r="A85" s="7" t="s">
        <v>104</v>
      </c>
      <c r="B85" s="4" t="s">
        <v>105</v>
      </c>
      <c r="C85" s="5">
        <f aca="true" t="shared" si="15" ref="C85:F89">C200</f>
        <v>0</v>
      </c>
      <c r="D85" s="5">
        <v>2427000</v>
      </c>
      <c r="E85" s="5">
        <f t="shared" si="15"/>
        <v>0</v>
      </c>
      <c r="F85" s="5">
        <f t="shared" si="15"/>
        <v>2427000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4970000</v>
      </c>
      <c r="E86" s="5">
        <f t="shared" si="15"/>
        <v>718000</v>
      </c>
      <c r="F86" s="5">
        <f t="shared" si="15"/>
        <v>5688000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0</v>
      </c>
      <c r="F87" s="5">
        <f t="shared" si="15"/>
        <v>480000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1596000</v>
      </c>
      <c r="E88" s="5">
        <f t="shared" si="15"/>
        <v>19000</v>
      </c>
      <c r="F88" s="5">
        <f t="shared" si="15"/>
        <v>1615000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1180000</v>
      </c>
      <c r="E89" s="5">
        <f t="shared" si="15"/>
        <v>-200000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33375000</v>
      </c>
      <c r="E90" s="5">
        <f>E91+E92+E93+E95</f>
        <v>15000</v>
      </c>
      <c r="F90" s="5">
        <f>F91+F92+F93+F95</f>
        <v>33390000</v>
      </c>
    </row>
    <row r="91" spans="1:6" ht="14.25">
      <c r="A91" s="7" t="s">
        <v>78</v>
      </c>
      <c r="B91" s="4" t="s">
        <v>79</v>
      </c>
      <c r="C91" s="5">
        <f aca="true" t="shared" si="16" ref="C91:F92">C150</f>
        <v>0</v>
      </c>
      <c r="D91" s="5">
        <v>27556000</v>
      </c>
      <c r="E91" s="5">
        <f t="shared" si="16"/>
        <v>0</v>
      </c>
      <c r="F91" s="5">
        <f t="shared" si="16"/>
        <v>27556000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3876000</v>
      </c>
      <c r="E92" s="5">
        <f t="shared" si="16"/>
        <v>0</v>
      </c>
      <c r="F92" s="5">
        <f t="shared" si="16"/>
        <v>3876000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0</v>
      </c>
      <c r="F93" s="5">
        <f>F94</f>
        <v>350000</v>
      </c>
    </row>
    <row r="94" spans="1:6" ht="14.25">
      <c r="A94" s="7" t="s">
        <v>86</v>
      </c>
      <c r="B94" s="4" t="s">
        <v>87</v>
      </c>
      <c r="C94" s="5">
        <f>C153</f>
        <v>0</v>
      </c>
      <c r="D94" s="5">
        <v>350000</v>
      </c>
      <c r="E94" s="5">
        <f>E153</f>
        <v>0</v>
      </c>
      <c r="F94" s="5">
        <f>F153</f>
        <v>350000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1593000</v>
      </c>
      <c r="E95" s="5">
        <f t="shared" si="17"/>
        <v>15000</v>
      </c>
      <c r="F95" s="5">
        <f t="shared" si="17"/>
        <v>1608000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1593000</v>
      </c>
      <c r="E96" s="5">
        <f t="shared" si="17"/>
        <v>15000</v>
      </c>
      <c r="F96" s="5">
        <f t="shared" si="17"/>
        <v>1608000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1593000</v>
      </c>
      <c r="E97" s="5">
        <f t="shared" si="17"/>
        <v>15000</v>
      </c>
      <c r="F97" s="5">
        <f t="shared" si="17"/>
        <v>1608000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1593000</v>
      </c>
      <c r="E98" s="5">
        <f t="shared" si="17"/>
        <v>15000</v>
      </c>
      <c r="F98" s="5">
        <f t="shared" si="17"/>
        <v>1608000</v>
      </c>
    </row>
    <row r="99" spans="1:6" ht="14.25">
      <c r="A99" s="7" t="s">
        <v>110</v>
      </c>
      <c r="B99" s="4" t="s">
        <v>111</v>
      </c>
      <c r="C99" s="5">
        <f>C210</f>
        <v>0</v>
      </c>
      <c r="D99" s="5">
        <v>1593000</v>
      </c>
      <c r="E99" s="5">
        <f>E210</f>
        <v>15000</v>
      </c>
      <c r="F99" s="5">
        <f>F210</f>
        <v>1608000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416773000</v>
      </c>
      <c r="E100" s="5">
        <f>E101+E124</f>
        <v>7873000</v>
      </c>
      <c r="F100" s="5">
        <f>F101+F124</f>
        <v>424646000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238549000</v>
      </c>
      <c r="E101" s="5">
        <f>E102</f>
        <v>7873000</v>
      </c>
      <c r="F101" s="5">
        <f>F102</f>
        <v>246422000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238549000</v>
      </c>
      <c r="E102" s="5">
        <f>E103+E108</f>
        <v>7873000</v>
      </c>
      <c r="F102" s="5">
        <f>F103+F108</f>
        <v>246422000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300000</v>
      </c>
      <c r="E103" s="5">
        <f t="shared" si="18"/>
        <v>0</v>
      </c>
      <c r="F103" s="5">
        <f t="shared" si="18"/>
        <v>300000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300000</v>
      </c>
      <c r="E104" s="5">
        <f>E105+E107</f>
        <v>0</v>
      </c>
      <c r="F104" s="5">
        <f>F105+F107</f>
        <v>300000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300000</v>
      </c>
      <c r="E107" s="5"/>
      <c r="F107" s="5">
        <f>D107+E107</f>
        <v>300000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238249000</v>
      </c>
      <c r="E108" s="5">
        <f>E109+E120+E118</f>
        <v>7873000</v>
      </c>
      <c r="F108" s="5">
        <f>F109+F120+F118</f>
        <v>246122000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241399000</v>
      </c>
      <c r="E109" s="5">
        <f>E110+E112+E113+E114+E115+E111</f>
        <v>7892000</v>
      </c>
      <c r="F109" s="5">
        <f>F110+F112+F113+F114+F115+F111</f>
        <v>249291000</v>
      </c>
    </row>
    <row r="110" spans="1:6" ht="14.25">
      <c r="A110" s="7" t="s">
        <v>21</v>
      </c>
      <c r="B110" s="4" t="s">
        <v>22</v>
      </c>
      <c r="C110" s="5"/>
      <c r="D110" s="5">
        <v>2046000</v>
      </c>
      <c r="E110" s="5">
        <v>7000</v>
      </c>
      <c r="F110" s="5">
        <f>D110+E110</f>
        <v>2053000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181813000</v>
      </c>
      <c r="E113" s="5">
        <v>6000000</v>
      </c>
      <c r="F113" s="5">
        <f>D113+E113</f>
        <v>187813000</v>
      </c>
    </row>
    <row r="114" spans="1:6" ht="27">
      <c r="A114" s="7" t="s">
        <v>27</v>
      </c>
      <c r="B114" s="4" t="s">
        <v>28</v>
      </c>
      <c r="C114" s="5"/>
      <c r="D114" s="5">
        <v>55835000</v>
      </c>
      <c r="E114" s="5">
        <v>1885000</v>
      </c>
      <c r="F114" s="5">
        <f>D114+E114</f>
        <v>57720000</v>
      </c>
    </row>
    <row r="115" spans="1:6" ht="14.25">
      <c r="A115" s="7" t="s">
        <v>29</v>
      </c>
      <c r="B115" s="4" t="s">
        <v>30</v>
      </c>
      <c r="C115" s="5"/>
      <c r="D115" s="5">
        <v>1642000</v>
      </c>
      <c r="E115" s="5"/>
      <c r="F115" s="5">
        <f>D115+E115</f>
        <v>1642000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-3150000</v>
      </c>
      <c r="E120" s="5">
        <f>E121+E122+E123</f>
        <v>-19000</v>
      </c>
      <c r="F120" s="5">
        <f>F121+F122+F123</f>
        <v>-3169000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-3190000</v>
      </c>
      <c r="E122" s="5">
        <v>-19000</v>
      </c>
      <c r="F122" s="5">
        <f>D122+E122</f>
        <v>-3209000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178224000</v>
      </c>
      <c r="E124" s="5">
        <f>E125</f>
        <v>0</v>
      </c>
      <c r="F124" s="5">
        <f>F125</f>
        <v>178224000</v>
      </c>
    </row>
    <row r="125" spans="1:7" ht="14.25">
      <c r="A125" s="7" t="s">
        <v>49</v>
      </c>
      <c r="B125" s="4" t="s">
        <v>50</v>
      </c>
      <c r="C125" s="5">
        <f>C128+C126</f>
        <v>0</v>
      </c>
      <c r="D125" s="5">
        <v>178224000</v>
      </c>
      <c r="E125" s="5">
        <f>E128+E126</f>
        <v>0</v>
      </c>
      <c r="F125" s="5">
        <f>F128+F126</f>
        <v>178224000</v>
      </c>
      <c r="G125" s="9"/>
    </row>
    <row r="126" spans="1:6" ht="14.25">
      <c r="A126" s="7" t="s">
        <v>51</v>
      </c>
      <c r="B126" s="4" t="s">
        <v>52</v>
      </c>
      <c r="C126" s="5">
        <f>C127</f>
        <v>0</v>
      </c>
      <c r="D126" s="5">
        <v>3000</v>
      </c>
      <c r="E126" s="5">
        <f>E127</f>
        <v>0</v>
      </c>
      <c r="F126" s="5">
        <f>F127</f>
        <v>3000</v>
      </c>
    </row>
    <row r="127" spans="1:6" ht="14.25">
      <c r="A127" s="7" t="s">
        <v>400</v>
      </c>
      <c r="B127" s="20">
        <v>421082</v>
      </c>
      <c r="C127" s="5"/>
      <c r="D127" s="5">
        <v>3000</v>
      </c>
      <c r="E127" s="5"/>
      <c r="F127" s="5">
        <f>D127+E127</f>
        <v>3000</v>
      </c>
    </row>
    <row r="128" spans="1:7" ht="14.25">
      <c r="A128" s="7" t="s">
        <v>128</v>
      </c>
      <c r="B128" s="4" t="s">
        <v>55</v>
      </c>
      <c r="C128" s="5">
        <f>C129+C130+C131+C132</f>
        <v>0</v>
      </c>
      <c r="D128" s="5">
        <v>178221000</v>
      </c>
      <c r="E128" s="5">
        <f>E129+E130+E131+E132</f>
        <v>0</v>
      </c>
      <c r="F128" s="5">
        <f>F129+F130+F131+F132</f>
        <v>178221000</v>
      </c>
      <c r="G128" s="9"/>
    </row>
    <row r="129" spans="1:6" ht="14.25">
      <c r="A129" s="7" t="s">
        <v>56</v>
      </c>
      <c r="B129" s="4" t="s">
        <v>57</v>
      </c>
      <c r="C129" s="5"/>
      <c r="D129" s="5">
        <v>38813000</v>
      </c>
      <c r="E129" s="5"/>
      <c r="F129" s="5">
        <f>D129+E129</f>
        <v>38813000</v>
      </c>
    </row>
    <row r="130" spans="1:6" ht="14.25">
      <c r="A130" s="7" t="s">
        <v>58</v>
      </c>
      <c r="B130" s="4" t="s">
        <v>59</v>
      </c>
      <c r="C130" s="5"/>
      <c r="D130" s="5">
        <v>2500000</v>
      </c>
      <c r="E130" s="5"/>
      <c r="F130" s="5">
        <f>D130+E130</f>
        <v>2500000</v>
      </c>
    </row>
    <row r="131" spans="1:6" ht="27">
      <c r="A131" s="7" t="s">
        <v>70</v>
      </c>
      <c r="B131" s="4" t="s">
        <v>71</v>
      </c>
      <c r="C131" s="5"/>
      <c r="D131" s="5">
        <v>136875000</v>
      </c>
      <c r="E131" s="5"/>
      <c r="F131" s="5">
        <f>D131+E131</f>
        <v>136875000</v>
      </c>
    </row>
    <row r="132" spans="1:6" ht="14.25">
      <c r="A132" s="7" t="s">
        <v>400</v>
      </c>
      <c r="B132" s="20">
        <v>431040</v>
      </c>
      <c r="C132" s="5"/>
      <c r="D132" s="5">
        <v>33000</v>
      </c>
      <c r="E132" s="5"/>
      <c r="F132" s="5">
        <f>D132+E132</f>
        <v>33000</v>
      </c>
    </row>
    <row r="133" spans="1:6" ht="27">
      <c r="A133" s="7" t="s">
        <v>129</v>
      </c>
      <c r="B133" s="4" t="s">
        <v>77</v>
      </c>
      <c r="C133" s="5">
        <f>C135+C143+C149+C141</f>
        <v>0</v>
      </c>
      <c r="D133" s="5">
        <v>416773000</v>
      </c>
      <c r="E133" s="5">
        <f>E135+E143+E149+E141</f>
        <v>7873000</v>
      </c>
      <c r="F133" s="5">
        <f>F135+F143+F149+F141</f>
        <v>424646000</v>
      </c>
    </row>
    <row r="134" spans="1:6" ht="14.25">
      <c r="A134" s="7" t="s">
        <v>130</v>
      </c>
      <c r="B134" s="4" t="s">
        <v>115</v>
      </c>
      <c r="C134" s="5">
        <f>C135</f>
        <v>0</v>
      </c>
      <c r="D134" s="5">
        <v>9003000</v>
      </c>
      <c r="E134" s="5">
        <f>E135</f>
        <v>0</v>
      </c>
      <c r="F134" s="5">
        <f>F135</f>
        <v>9003000</v>
      </c>
    </row>
    <row r="135" spans="1:6" ht="14.25">
      <c r="A135" s="7" t="s">
        <v>116</v>
      </c>
      <c r="B135" s="4" t="s">
        <v>117</v>
      </c>
      <c r="C135" s="5">
        <f>C136+C137+C138</f>
        <v>0</v>
      </c>
      <c r="D135" s="5">
        <v>9003000</v>
      </c>
      <c r="E135" s="5">
        <f>E136+E137+E138</f>
        <v>0</v>
      </c>
      <c r="F135" s="5">
        <f>F136+F137+F138</f>
        <v>9003000</v>
      </c>
    </row>
    <row r="136" spans="1:6" ht="14.25">
      <c r="A136" s="7" t="s">
        <v>78</v>
      </c>
      <c r="B136" s="4" t="s">
        <v>79</v>
      </c>
      <c r="C136" s="5"/>
      <c r="D136" s="5">
        <v>8580000</v>
      </c>
      <c r="E136" s="5"/>
      <c r="F136" s="5">
        <f>D136+E136</f>
        <v>8580000</v>
      </c>
    </row>
    <row r="137" spans="1:6" ht="27">
      <c r="A137" s="7" t="s">
        <v>80</v>
      </c>
      <c r="B137" s="4" t="s">
        <v>81</v>
      </c>
      <c r="C137" s="5"/>
      <c r="D137" s="5">
        <v>300000</v>
      </c>
      <c r="E137" s="5"/>
      <c r="F137" s="5">
        <f>D137+E137</f>
        <v>300000</v>
      </c>
    </row>
    <row r="138" spans="1:6" ht="27">
      <c r="A138" s="7" t="s">
        <v>82</v>
      </c>
      <c r="B138" s="4" t="s">
        <v>83</v>
      </c>
      <c r="C138" s="5">
        <f>C139</f>
        <v>0</v>
      </c>
      <c r="D138" s="5">
        <v>123000</v>
      </c>
      <c r="E138" s="5">
        <f>E139</f>
        <v>0</v>
      </c>
      <c r="F138" s="5">
        <f>F139</f>
        <v>123000</v>
      </c>
    </row>
    <row r="139" spans="1:6" ht="14.25">
      <c r="A139" s="7" t="s">
        <v>86</v>
      </c>
      <c r="B139" s="4" t="s">
        <v>87</v>
      </c>
      <c r="C139" s="5"/>
      <c r="D139" s="5">
        <v>123000</v>
      </c>
      <c r="E139" s="5"/>
      <c r="F139" s="5">
        <f>D139+E139</f>
        <v>123000</v>
      </c>
    </row>
    <row r="140" spans="1:6" ht="14.25">
      <c r="A140" s="7" t="s">
        <v>118</v>
      </c>
      <c r="B140" s="4" t="s">
        <v>119</v>
      </c>
      <c r="C140" s="5">
        <f>C143+C149+C141</f>
        <v>0</v>
      </c>
      <c r="D140" s="5">
        <v>407770000</v>
      </c>
      <c r="E140" s="5">
        <f>E143+E149+E141</f>
        <v>7873000</v>
      </c>
      <c r="F140" s="5">
        <f>F143+F149+F141</f>
        <v>415643000</v>
      </c>
    </row>
    <row r="141" spans="1:6" ht="14.25">
      <c r="A141" s="7" t="s">
        <v>371</v>
      </c>
      <c r="B141" s="20">
        <v>6510</v>
      </c>
      <c r="C141" s="5">
        <f>C142</f>
        <v>0</v>
      </c>
      <c r="D141" s="5">
        <v>0</v>
      </c>
      <c r="E141" s="5">
        <f>E142</f>
        <v>0</v>
      </c>
      <c r="F141" s="5">
        <f>F142</f>
        <v>0</v>
      </c>
    </row>
    <row r="142" spans="1:6" ht="27">
      <c r="A142" s="7" t="s">
        <v>80</v>
      </c>
      <c r="B142" s="20">
        <v>20</v>
      </c>
      <c r="C142" s="5"/>
      <c r="D142" s="5">
        <v>0</v>
      </c>
      <c r="E142" s="5"/>
      <c r="F142" s="5">
        <f>D142+E142</f>
        <v>0</v>
      </c>
    </row>
    <row r="143" spans="1:6" ht="14.25">
      <c r="A143" s="7" t="s">
        <v>120</v>
      </c>
      <c r="B143" s="4" t="s">
        <v>121</v>
      </c>
      <c r="C143" s="5">
        <f>C144+C145+C146</f>
        <v>0</v>
      </c>
      <c r="D143" s="5">
        <v>375988000</v>
      </c>
      <c r="E143" s="5">
        <f>E144+E145+E146</f>
        <v>7873000</v>
      </c>
      <c r="F143" s="5">
        <f>F144+F145+F146</f>
        <v>383861000</v>
      </c>
    </row>
    <row r="144" spans="1:6" ht="14.25">
      <c r="A144" s="7" t="s">
        <v>78</v>
      </c>
      <c r="B144" s="4" t="s">
        <v>79</v>
      </c>
      <c r="C144" s="5"/>
      <c r="D144" s="5">
        <v>285428000</v>
      </c>
      <c r="E144" s="5"/>
      <c r="F144" s="5">
        <f>D144+E144</f>
        <v>285428000</v>
      </c>
    </row>
    <row r="145" spans="1:6" ht="27">
      <c r="A145" s="7" t="s">
        <v>80</v>
      </c>
      <c r="B145" s="4" t="s">
        <v>81</v>
      </c>
      <c r="C145" s="5"/>
      <c r="D145" s="5">
        <v>88307000</v>
      </c>
      <c r="E145" s="5">
        <f>7873000+50000</f>
        <v>7923000</v>
      </c>
      <c r="F145" s="5">
        <f>D145+E145</f>
        <v>96230000</v>
      </c>
    </row>
    <row r="146" spans="1:6" ht="27">
      <c r="A146" s="7" t="s">
        <v>82</v>
      </c>
      <c r="B146" s="4" t="s">
        <v>83</v>
      </c>
      <c r="C146" s="5">
        <f>C147+C148</f>
        <v>0</v>
      </c>
      <c r="D146" s="5">
        <v>2253000</v>
      </c>
      <c r="E146" s="5">
        <f>E147+E148</f>
        <v>-50000</v>
      </c>
      <c r="F146" s="5">
        <f>F147+F148</f>
        <v>2203000</v>
      </c>
    </row>
    <row r="147" spans="1:6" ht="14.25">
      <c r="A147" s="7" t="s">
        <v>84</v>
      </c>
      <c r="B147" s="4" t="s">
        <v>85</v>
      </c>
      <c r="C147" s="5"/>
      <c r="D147" s="5">
        <v>0</v>
      </c>
      <c r="E147" s="5"/>
      <c r="F147" s="5">
        <f>D147+E147</f>
        <v>0</v>
      </c>
    </row>
    <row r="148" spans="1:6" ht="14.25">
      <c r="A148" s="7" t="s">
        <v>86</v>
      </c>
      <c r="B148" s="4" t="s">
        <v>87</v>
      </c>
      <c r="C148" s="5"/>
      <c r="D148" s="5">
        <v>2253000</v>
      </c>
      <c r="E148" s="5">
        <v>-50000</v>
      </c>
      <c r="F148" s="5">
        <f>D148+E148</f>
        <v>2203000</v>
      </c>
    </row>
    <row r="149" spans="1:6" ht="14.25">
      <c r="A149" s="7" t="s">
        <v>122</v>
      </c>
      <c r="B149" s="4" t="s">
        <v>123</v>
      </c>
      <c r="C149" s="5">
        <f>C150+C151+C152</f>
        <v>0</v>
      </c>
      <c r="D149" s="5">
        <v>31782000</v>
      </c>
      <c r="E149" s="5">
        <f>E150+E151+E152</f>
        <v>0</v>
      </c>
      <c r="F149" s="5">
        <f>F150+F151+F152</f>
        <v>31782000</v>
      </c>
    </row>
    <row r="150" spans="1:6" ht="14.25">
      <c r="A150" s="7" t="s">
        <v>78</v>
      </c>
      <c r="B150" s="4" t="s">
        <v>79</v>
      </c>
      <c r="C150" s="5"/>
      <c r="D150" s="5">
        <v>27556000</v>
      </c>
      <c r="E150" s="5"/>
      <c r="F150" s="5">
        <f>D150+E150</f>
        <v>27556000</v>
      </c>
    </row>
    <row r="151" spans="1:6" ht="27">
      <c r="A151" s="7" t="s">
        <v>80</v>
      </c>
      <c r="B151" s="4" t="s">
        <v>81</v>
      </c>
      <c r="C151" s="5"/>
      <c r="D151" s="5">
        <v>3876000</v>
      </c>
      <c r="E151" s="5"/>
      <c r="F151" s="5">
        <f>D151+E151</f>
        <v>3876000</v>
      </c>
    </row>
    <row r="152" spans="1:6" ht="27">
      <c r="A152" s="7" t="s">
        <v>82</v>
      </c>
      <c r="B152" s="4" t="s">
        <v>83</v>
      </c>
      <c r="C152" s="5">
        <f>C153</f>
        <v>0</v>
      </c>
      <c r="D152" s="5">
        <v>350000</v>
      </c>
      <c r="E152" s="5">
        <f>E153</f>
        <v>0</v>
      </c>
      <c r="F152" s="5">
        <f>F153</f>
        <v>350000</v>
      </c>
    </row>
    <row r="153" spans="1:6" ht="14.25">
      <c r="A153" s="7" t="s">
        <v>86</v>
      </c>
      <c r="B153" s="4" t="s">
        <v>87</v>
      </c>
      <c r="C153" s="5"/>
      <c r="D153" s="5">
        <v>350000</v>
      </c>
      <c r="E153" s="5"/>
      <c r="F153" s="5">
        <f>D153+E153</f>
        <v>350000</v>
      </c>
    </row>
    <row r="154" spans="1:6" ht="27">
      <c r="A154" s="7" t="s">
        <v>131</v>
      </c>
      <c r="B154" s="4" t="s">
        <v>4</v>
      </c>
      <c r="C154" s="5">
        <f>C155+C163+C174+C160+C176</f>
        <v>0</v>
      </c>
      <c r="D154" s="5">
        <v>58453000</v>
      </c>
      <c r="E154" s="5">
        <f>E155+E163+E174+E160+E176</f>
        <v>552000</v>
      </c>
      <c r="F154" s="5">
        <f>F155+F163+F174+F160+F176</f>
        <v>59005000</v>
      </c>
    </row>
    <row r="155" spans="1:6" ht="14.25">
      <c r="A155" s="7" t="s">
        <v>132</v>
      </c>
      <c r="B155" s="4" t="s">
        <v>6</v>
      </c>
      <c r="C155" s="5">
        <f aca="true" t="shared" si="19" ref="C155:F158">C156</f>
        <v>0</v>
      </c>
      <c r="D155" s="5">
        <v>3190000</v>
      </c>
      <c r="E155" s="5">
        <f t="shared" si="19"/>
        <v>19000</v>
      </c>
      <c r="F155" s="5">
        <f t="shared" si="19"/>
        <v>3209000</v>
      </c>
    </row>
    <row r="156" spans="1:6" ht="14.25">
      <c r="A156" s="7" t="s">
        <v>133</v>
      </c>
      <c r="B156" s="4" t="s">
        <v>8</v>
      </c>
      <c r="C156" s="5">
        <f t="shared" si="19"/>
        <v>0</v>
      </c>
      <c r="D156" s="5">
        <v>3190000</v>
      </c>
      <c r="E156" s="5">
        <f t="shared" si="19"/>
        <v>19000</v>
      </c>
      <c r="F156" s="5">
        <f t="shared" si="19"/>
        <v>3209000</v>
      </c>
    </row>
    <row r="157" spans="1:6" ht="14.25">
      <c r="A157" s="7" t="s">
        <v>134</v>
      </c>
      <c r="B157" s="4" t="s">
        <v>18</v>
      </c>
      <c r="C157" s="5">
        <f t="shared" si="19"/>
        <v>0</v>
      </c>
      <c r="D157" s="5">
        <v>3190000</v>
      </c>
      <c r="E157" s="5">
        <f t="shared" si="19"/>
        <v>19000</v>
      </c>
      <c r="F157" s="5">
        <f t="shared" si="19"/>
        <v>3209000</v>
      </c>
    </row>
    <row r="158" spans="1:6" ht="14.25">
      <c r="A158" s="7" t="s">
        <v>135</v>
      </c>
      <c r="B158" s="4" t="s">
        <v>32</v>
      </c>
      <c r="C158" s="5">
        <f t="shared" si="19"/>
        <v>0</v>
      </c>
      <c r="D158" s="5">
        <v>3190000</v>
      </c>
      <c r="E158" s="5">
        <f t="shared" si="19"/>
        <v>19000</v>
      </c>
      <c r="F158" s="5">
        <f t="shared" si="19"/>
        <v>3209000</v>
      </c>
    </row>
    <row r="159" spans="1:6" ht="14.25">
      <c r="A159" s="7" t="s">
        <v>37</v>
      </c>
      <c r="B159" s="4" t="s">
        <v>38</v>
      </c>
      <c r="C159" s="5"/>
      <c r="D159" s="5">
        <v>3190000</v>
      </c>
      <c r="E159" s="5">
        <v>19000</v>
      </c>
      <c r="F159" s="5">
        <f>D159+E159</f>
        <v>3209000</v>
      </c>
    </row>
    <row r="160" spans="1:6" ht="14.25">
      <c r="A160" s="7" t="s">
        <v>41</v>
      </c>
      <c r="B160" s="4" t="s">
        <v>42</v>
      </c>
      <c r="C160" s="5">
        <f aca="true" t="shared" si="20" ref="C160:F161">C161</f>
        <v>0</v>
      </c>
      <c r="D160" s="5">
        <v>3000</v>
      </c>
      <c r="E160" s="5">
        <f t="shared" si="20"/>
        <v>0</v>
      </c>
      <c r="F160" s="5">
        <f t="shared" si="20"/>
        <v>3000</v>
      </c>
    </row>
    <row r="161" spans="1:6" ht="14.25">
      <c r="A161" s="7" t="s">
        <v>43</v>
      </c>
      <c r="B161" s="4" t="s">
        <v>44</v>
      </c>
      <c r="C161" s="5">
        <f t="shared" si="20"/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45</v>
      </c>
      <c r="B162" s="4" t="s">
        <v>46</v>
      </c>
      <c r="C162" s="5"/>
      <c r="D162" s="5">
        <v>3000</v>
      </c>
      <c r="E162" s="5"/>
      <c r="F162" s="5">
        <f>D162+E162</f>
        <v>3000</v>
      </c>
    </row>
    <row r="163" spans="1:6" ht="14.25">
      <c r="A163" s="7" t="s">
        <v>47</v>
      </c>
      <c r="B163" s="4" t="s">
        <v>48</v>
      </c>
      <c r="C163" s="5">
        <f>C164</f>
        <v>0</v>
      </c>
      <c r="D163" s="5">
        <v>9194000</v>
      </c>
      <c r="E163" s="5">
        <f>E164</f>
        <v>533000</v>
      </c>
      <c r="F163" s="5">
        <f>F164</f>
        <v>9727000</v>
      </c>
    </row>
    <row r="164" spans="1:6" ht="14.25">
      <c r="A164" s="7" t="s">
        <v>49</v>
      </c>
      <c r="B164" s="4" t="s">
        <v>50</v>
      </c>
      <c r="C164" s="5">
        <f>C165+C167</f>
        <v>0</v>
      </c>
      <c r="D164" s="5">
        <v>9194000</v>
      </c>
      <c r="E164" s="5">
        <f>E165+E167</f>
        <v>533000</v>
      </c>
      <c r="F164" s="5">
        <f>F165+F167</f>
        <v>9727000</v>
      </c>
    </row>
    <row r="165" spans="1:6" ht="14.25">
      <c r="A165" s="7" t="s">
        <v>136</v>
      </c>
      <c r="B165" s="4" t="s">
        <v>52</v>
      </c>
      <c r="C165" s="5">
        <f>C166</f>
        <v>0</v>
      </c>
      <c r="D165" s="5">
        <v>0</v>
      </c>
      <c r="E165" s="5">
        <f>E166</f>
        <v>0</v>
      </c>
      <c r="F165" s="5">
        <f>F166</f>
        <v>0</v>
      </c>
    </row>
    <row r="166" spans="1:6" ht="27">
      <c r="A166" s="7" t="s">
        <v>53</v>
      </c>
      <c r="B166" s="20">
        <v>421070</v>
      </c>
      <c r="C166" s="5">
        <v>0</v>
      </c>
      <c r="D166" s="5">
        <v>0</v>
      </c>
      <c r="E166" s="5">
        <v>0</v>
      </c>
      <c r="F166" s="5">
        <v>0</v>
      </c>
    </row>
    <row r="167" spans="1:6" ht="27">
      <c r="A167" s="7" t="s">
        <v>137</v>
      </c>
      <c r="B167" s="4" t="s">
        <v>55</v>
      </c>
      <c r="C167" s="5">
        <f>C168+C169+C173</f>
        <v>0</v>
      </c>
      <c r="D167" s="5">
        <v>9194000</v>
      </c>
      <c r="E167" s="5">
        <f>E168+E169+E173</f>
        <v>533000</v>
      </c>
      <c r="F167" s="5">
        <f>F168+F169+F173</f>
        <v>9727000</v>
      </c>
    </row>
    <row r="168" spans="1:6" ht="14.25">
      <c r="A168" s="7" t="s">
        <v>60</v>
      </c>
      <c r="B168" s="4" t="s">
        <v>61</v>
      </c>
      <c r="C168" s="5"/>
      <c r="D168" s="5">
        <v>7448000</v>
      </c>
      <c r="E168" s="5">
        <f>57000+3000</f>
        <v>60000</v>
      </c>
      <c r="F168" s="5">
        <f>D168+E168</f>
        <v>7508000</v>
      </c>
    </row>
    <row r="169" spans="1:6" ht="27">
      <c r="A169" s="7" t="s">
        <v>62</v>
      </c>
      <c r="B169" s="4" t="s">
        <v>63</v>
      </c>
      <c r="C169" s="5">
        <f>C171+C172+C170</f>
        <v>0</v>
      </c>
      <c r="D169" s="5">
        <v>0</v>
      </c>
      <c r="E169" s="5">
        <f>E171+E172+E170</f>
        <v>458000</v>
      </c>
      <c r="F169" s="5">
        <f>F171+F172+F170</f>
        <v>458000</v>
      </c>
    </row>
    <row r="170" spans="1:6" ht="27">
      <c r="A170" s="7" t="s">
        <v>369</v>
      </c>
      <c r="B170" s="4" t="s">
        <v>370</v>
      </c>
      <c r="C170" s="5"/>
      <c r="D170" s="5">
        <v>0</v>
      </c>
      <c r="E170" s="5">
        <f>436000+22000</f>
        <v>458000</v>
      </c>
      <c r="F170" s="5">
        <f>D170+E170</f>
        <v>458000</v>
      </c>
    </row>
    <row r="171" spans="1:6" ht="27">
      <c r="A171" s="7" t="s">
        <v>64</v>
      </c>
      <c r="B171" s="4" t="s">
        <v>65</v>
      </c>
      <c r="C171" s="5"/>
      <c r="D171" s="5"/>
      <c r="E171" s="5"/>
      <c r="F171" s="5">
        <f>D171+E171</f>
        <v>0</v>
      </c>
    </row>
    <row r="172" spans="1:6" ht="14.25">
      <c r="A172" s="7" t="s">
        <v>66</v>
      </c>
      <c r="B172" s="4" t="s">
        <v>67</v>
      </c>
      <c r="C172" s="5"/>
      <c r="D172" s="5"/>
      <c r="E172" s="5"/>
      <c r="F172" s="5">
        <f>D172+E172</f>
        <v>0</v>
      </c>
    </row>
    <row r="173" spans="1:6" ht="14.25">
      <c r="A173" s="7" t="s">
        <v>68</v>
      </c>
      <c r="B173" s="4" t="s">
        <v>69</v>
      </c>
      <c r="C173" s="5"/>
      <c r="D173" s="5">
        <v>1746000</v>
      </c>
      <c r="E173" s="5">
        <v>15000</v>
      </c>
      <c r="F173" s="5">
        <f>D173+E173</f>
        <v>1761000</v>
      </c>
    </row>
    <row r="174" spans="1:6" ht="14.25">
      <c r="A174" s="7" t="s">
        <v>72</v>
      </c>
      <c r="B174" s="4" t="s">
        <v>73</v>
      </c>
      <c r="C174" s="5">
        <f>C175</f>
        <v>0</v>
      </c>
      <c r="D174" s="5">
        <v>0</v>
      </c>
      <c r="E174" s="5">
        <f>E175</f>
        <v>0</v>
      </c>
      <c r="F174" s="5">
        <f>F175</f>
        <v>0</v>
      </c>
    </row>
    <row r="175" spans="1:6" ht="27">
      <c r="A175" s="7" t="s">
        <v>74</v>
      </c>
      <c r="B175" s="4" t="s">
        <v>75</v>
      </c>
      <c r="C175" s="5"/>
      <c r="D175" s="5"/>
      <c r="E175" s="5"/>
      <c r="F175" s="5"/>
    </row>
    <row r="176" spans="1:6" ht="39.75">
      <c r="A176" s="7" t="s">
        <v>374</v>
      </c>
      <c r="B176" s="4" t="s">
        <v>376</v>
      </c>
      <c r="C176" s="5">
        <f aca="true" t="shared" si="21" ref="C176:F177">C177</f>
        <v>0</v>
      </c>
      <c r="D176" s="5">
        <v>46066000</v>
      </c>
      <c r="E176" s="5">
        <f t="shared" si="21"/>
        <v>0</v>
      </c>
      <c r="F176" s="5">
        <f t="shared" si="21"/>
        <v>46066000</v>
      </c>
    </row>
    <row r="177" spans="1:6" ht="27">
      <c r="A177" s="7" t="s">
        <v>375</v>
      </c>
      <c r="B177" s="4" t="s">
        <v>377</v>
      </c>
      <c r="C177" s="5">
        <f t="shared" si="21"/>
        <v>0</v>
      </c>
      <c r="D177" s="5">
        <v>46066000</v>
      </c>
      <c r="E177" s="5">
        <f>E178+E180+E179</f>
        <v>0</v>
      </c>
      <c r="F177" s="5">
        <f>F178+F180+F179</f>
        <v>46066000</v>
      </c>
    </row>
    <row r="178" spans="1:6" ht="14.25">
      <c r="A178" s="7" t="s">
        <v>214</v>
      </c>
      <c r="B178" s="4" t="s">
        <v>378</v>
      </c>
      <c r="C178" s="5">
        <f>26000-26000</f>
        <v>0</v>
      </c>
      <c r="D178" s="5">
        <v>44701000</v>
      </c>
      <c r="E178" s="5"/>
      <c r="F178" s="5">
        <f>D178+E178</f>
        <v>44701000</v>
      </c>
    </row>
    <row r="179" spans="1:6" ht="14.25">
      <c r="A179" s="7" t="s">
        <v>391</v>
      </c>
      <c r="B179" s="4" t="s">
        <v>430</v>
      </c>
      <c r="C179" s="5"/>
      <c r="D179" s="5">
        <v>1340000</v>
      </c>
      <c r="E179" s="5"/>
      <c r="F179" s="5">
        <f>D179+E179</f>
        <v>1340000</v>
      </c>
    </row>
    <row r="180" spans="1:6" ht="14.25">
      <c r="A180" s="7" t="s">
        <v>410</v>
      </c>
      <c r="B180" s="4" t="s">
        <v>420</v>
      </c>
      <c r="C180" s="5"/>
      <c r="D180" s="5">
        <v>25000</v>
      </c>
      <c r="E180" s="5"/>
      <c r="F180" s="5">
        <f>D180+E180</f>
        <v>25000</v>
      </c>
    </row>
    <row r="181" spans="1:6" ht="27">
      <c r="A181" s="7" t="s">
        <v>138</v>
      </c>
      <c r="B181" s="4" t="s">
        <v>77</v>
      </c>
      <c r="C181" s="5">
        <f>C183+C191+C205</f>
        <v>0</v>
      </c>
      <c r="D181" s="5">
        <v>58465000</v>
      </c>
      <c r="E181" s="5">
        <f>E183+E191+E205</f>
        <v>552000</v>
      </c>
      <c r="F181" s="5">
        <f>F183+F191+F205</f>
        <v>59017000</v>
      </c>
    </row>
    <row r="182" spans="1:6" ht="14.25">
      <c r="A182" s="7" t="s">
        <v>139</v>
      </c>
      <c r="B182" s="4" t="s">
        <v>115</v>
      </c>
      <c r="C182" s="5">
        <f aca="true" t="shared" si="22" ref="C182:F186">C183</f>
        <v>0</v>
      </c>
      <c r="D182" s="5">
        <v>153000</v>
      </c>
      <c r="E182" s="5">
        <f t="shared" si="22"/>
        <v>0</v>
      </c>
      <c r="F182" s="5">
        <f t="shared" si="22"/>
        <v>153000</v>
      </c>
    </row>
    <row r="183" spans="1:6" ht="14.25">
      <c r="A183" s="7" t="s">
        <v>116</v>
      </c>
      <c r="B183" s="4" t="s">
        <v>117</v>
      </c>
      <c r="C183" s="5">
        <f t="shared" si="22"/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88</v>
      </c>
      <c r="B184" s="4" t="s">
        <v>89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98</v>
      </c>
      <c r="B185" s="4" t="s">
        <v>99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100</v>
      </c>
      <c r="B186" s="4" t="s">
        <v>101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102</v>
      </c>
      <c r="B187" s="4" t="s">
        <v>103</v>
      </c>
      <c r="C187" s="5">
        <f>C188+C189</f>
        <v>0</v>
      </c>
      <c r="D187" s="5">
        <v>153000</v>
      </c>
      <c r="E187" s="5">
        <f>E188+E189</f>
        <v>0</v>
      </c>
      <c r="F187" s="5">
        <f>F188+F189</f>
        <v>153000</v>
      </c>
    </row>
    <row r="188" spans="1:6" ht="14.25">
      <c r="A188" s="7" t="s">
        <v>106</v>
      </c>
      <c r="B188" s="4" t="s">
        <v>107</v>
      </c>
      <c r="C188" s="5"/>
      <c r="D188" s="5">
        <v>150000</v>
      </c>
      <c r="E188" s="5"/>
      <c r="F188" s="5">
        <f>D188+E188</f>
        <v>150000</v>
      </c>
    </row>
    <row r="189" spans="1:6" ht="14.25">
      <c r="A189" s="7" t="s">
        <v>110</v>
      </c>
      <c r="B189" s="4" t="s">
        <v>111</v>
      </c>
      <c r="C189" s="5"/>
      <c r="D189" s="5">
        <v>3000</v>
      </c>
      <c r="E189" s="5"/>
      <c r="F189" s="5">
        <f>D189+E189</f>
        <v>3000</v>
      </c>
    </row>
    <row r="190" spans="1:6" ht="14.25">
      <c r="A190" s="7" t="s">
        <v>118</v>
      </c>
      <c r="B190" s="4" t="s">
        <v>119</v>
      </c>
      <c r="C190" s="5">
        <f>C191+C205</f>
        <v>0</v>
      </c>
      <c r="D190" s="5">
        <v>58312000</v>
      </c>
      <c r="E190" s="5">
        <f>E191+E205</f>
        <v>552000</v>
      </c>
      <c r="F190" s="5">
        <f>F191+F205</f>
        <v>58864000</v>
      </c>
    </row>
    <row r="191" spans="1:6" ht="14.25">
      <c r="A191" s="7" t="s">
        <v>120</v>
      </c>
      <c r="B191" s="4" t="s">
        <v>121</v>
      </c>
      <c r="C191" s="5">
        <f>C192</f>
        <v>0</v>
      </c>
      <c r="D191" s="5">
        <v>56719000</v>
      </c>
      <c r="E191" s="5">
        <f>E192</f>
        <v>537000</v>
      </c>
      <c r="F191" s="5">
        <f>F192</f>
        <v>57256000</v>
      </c>
    </row>
    <row r="192" spans="1:6" ht="14.25">
      <c r="A192" s="7" t="s">
        <v>88</v>
      </c>
      <c r="B192" s="4" t="s">
        <v>89</v>
      </c>
      <c r="C192" s="5">
        <f>C193+C197</f>
        <v>0</v>
      </c>
      <c r="D192" s="5">
        <v>56719000</v>
      </c>
      <c r="E192" s="5">
        <f>E193+E197</f>
        <v>537000</v>
      </c>
      <c r="F192" s="5">
        <f>F193+F197</f>
        <v>57256000</v>
      </c>
    </row>
    <row r="193" spans="1:6" ht="27">
      <c r="A193" s="7" t="s">
        <v>90</v>
      </c>
      <c r="B193" s="4" t="s">
        <v>91</v>
      </c>
      <c r="C193" s="5">
        <f>C194</f>
        <v>0</v>
      </c>
      <c r="D193" s="5">
        <v>46066000</v>
      </c>
      <c r="E193" s="5">
        <f>E194</f>
        <v>0</v>
      </c>
      <c r="F193" s="5">
        <f>F194</f>
        <v>46066000</v>
      </c>
    </row>
    <row r="194" spans="1:6" ht="14.25">
      <c r="A194" s="7" t="s">
        <v>92</v>
      </c>
      <c r="B194" s="4" t="s">
        <v>93</v>
      </c>
      <c r="C194" s="5">
        <f>C195+C196</f>
        <v>0</v>
      </c>
      <c r="D194" s="5">
        <v>46066000</v>
      </c>
      <c r="E194" s="5">
        <f>E195+E196</f>
        <v>0</v>
      </c>
      <c r="F194" s="5">
        <f>F195+F196</f>
        <v>46066000</v>
      </c>
    </row>
    <row r="195" spans="1:6" ht="14.25">
      <c r="A195" s="7" t="s">
        <v>94</v>
      </c>
      <c r="B195" s="4" t="s">
        <v>95</v>
      </c>
      <c r="C195" s="5"/>
      <c r="D195" s="5">
        <v>0</v>
      </c>
      <c r="E195" s="5"/>
      <c r="F195" s="5">
        <f>D195+E195</f>
        <v>0</v>
      </c>
    </row>
    <row r="196" spans="1:6" ht="14.25">
      <c r="A196" s="7" t="s">
        <v>96</v>
      </c>
      <c r="B196" s="4" t="s">
        <v>97</v>
      </c>
      <c r="C196" s="5"/>
      <c r="D196" s="5">
        <v>46066000</v>
      </c>
      <c r="E196" s="5"/>
      <c r="F196" s="5">
        <f>D196+E196</f>
        <v>46066000</v>
      </c>
    </row>
    <row r="197" spans="1:6" ht="14.25">
      <c r="A197" s="7" t="s">
        <v>98</v>
      </c>
      <c r="B197" s="4" t="s">
        <v>99</v>
      </c>
      <c r="C197" s="5">
        <f>C198</f>
        <v>0</v>
      </c>
      <c r="D197" s="5">
        <v>10653000</v>
      </c>
      <c r="E197" s="5">
        <f>E198</f>
        <v>537000</v>
      </c>
      <c r="F197" s="5">
        <f>F198</f>
        <v>11190000</v>
      </c>
    </row>
    <row r="198" spans="1:6" ht="14.25">
      <c r="A198" s="7" t="s">
        <v>100</v>
      </c>
      <c r="B198" s="4" t="s">
        <v>101</v>
      </c>
      <c r="C198" s="5">
        <f>C199+C204</f>
        <v>0</v>
      </c>
      <c r="D198" s="5">
        <v>10653000</v>
      </c>
      <c r="E198" s="5">
        <f>E199+E204</f>
        <v>537000</v>
      </c>
      <c r="F198" s="5">
        <f>F199+F204</f>
        <v>11190000</v>
      </c>
    </row>
    <row r="199" spans="1:6" ht="14.25">
      <c r="A199" s="7" t="s">
        <v>102</v>
      </c>
      <c r="B199" s="4" t="s">
        <v>103</v>
      </c>
      <c r="C199" s="5">
        <f>C200+C201+C203+C202</f>
        <v>0</v>
      </c>
      <c r="D199" s="5">
        <v>9473000</v>
      </c>
      <c r="E199" s="5">
        <f>E200+E201+E203+E202</f>
        <v>737000</v>
      </c>
      <c r="F199" s="5">
        <f>F200+F201+F203+F202</f>
        <v>10210000</v>
      </c>
    </row>
    <row r="200" spans="1:6" ht="14.25">
      <c r="A200" s="7" t="s">
        <v>104</v>
      </c>
      <c r="B200" s="4" t="s">
        <v>105</v>
      </c>
      <c r="C200" s="5"/>
      <c r="D200" s="5">
        <v>2427000</v>
      </c>
      <c r="E200" s="5">
        <v>0</v>
      </c>
      <c r="F200" s="5">
        <f>D200+E200</f>
        <v>2427000</v>
      </c>
    </row>
    <row r="201" spans="1:6" ht="14.25">
      <c r="A201" s="7" t="s">
        <v>106</v>
      </c>
      <c r="B201" s="4" t="s">
        <v>107</v>
      </c>
      <c r="C201" s="5"/>
      <c r="D201" s="5">
        <v>4970000</v>
      </c>
      <c r="E201" s="5">
        <v>718000</v>
      </c>
      <c r="F201" s="5">
        <f>D201+E201</f>
        <v>5688000</v>
      </c>
    </row>
    <row r="202" spans="1:6" ht="14.25">
      <c r="A202" s="7" t="s">
        <v>108</v>
      </c>
      <c r="B202" s="4" t="s">
        <v>109</v>
      </c>
      <c r="C202" s="5"/>
      <c r="D202" s="5">
        <v>480000</v>
      </c>
      <c r="E202" s="5">
        <v>0</v>
      </c>
      <c r="F202" s="5">
        <f>D202+E202</f>
        <v>480000</v>
      </c>
    </row>
    <row r="203" spans="1:6" ht="14.25">
      <c r="A203" s="7" t="s">
        <v>110</v>
      </c>
      <c r="B203" s="4" t="s">
        <v>111</v>
      </c>
      <c r="C203" s="5"/>
      <c r="D203" s="5">
        <v>1596000</v>
      </c>
      <c r="E203" s="5">
        <v>19000</v>
      </c>
      <c r="F203" s="5">
        <f>D203+E203</f>
        <v>1615000</v>
      </c>
    </row>
    <row r="204" spans="1:6" ht="14.25">
      <c r="A204" s="7" t="s">
        <v>112</v>
      </c>
      <c r="B204" s="4" t="s">
        <v>113</v>
      </c>
      <c r="C204" s="5"/>
      <c r="D204" s="5">
        <v>1180000</v>
      </c>
      <c r="E204" s="5">
        <v>-200000</v>
      </c>
      <c r="F204" s="5">
        <f>D204+E204</f>
        <v>980000</v>
      </c>
    </row>
    <row r="205" spans="1:6" ht="14.25">
      <c r="A205" s="7" t="s">
        <v>122</v>
      </c>
      <c r="B205" s="4" t="s">
        <v>123</v>
      </c>
      <c r="C205" s="5">
        <f aca="true" t="shared" si="23" ref="C205:F208">C206</f>
        <v>0</v>
      </c>
      <c r="D205" s="5">
        <v>1593000</v>
      </c>
      <c r="E205" s="5">
        <f t="shared" si="23"/>
        <v>15000</v>
      </c>
      <c r="F205" s="5">
        <f t="shared" si="23"/>
        <v>1608000</v>
      </c>
    </row>
    <row r="206" spans="1:6" ht="14.25">
      <c r="A206" s="7" t="s">
        <v>88</v>
      </c>
      <c r="B206" s="4" t="s">
        <v>89</v>
      </c>
      <c r="C206" s="5">
        <f t="shared" si="23"/>
        <v>0</v>
      </c>
      <c r="D206" s="5">
        <v>1593000</v>
      </c>
      <c r="E206" s="5">
        <f t="shared" si="23"/>
        <v>15000</v>
      </c>
      <c r="F206" s="5">
        <f t="shared" si="23"/>
        <v>1608000</v>
      </c>
    </row>
    <row r="207" spans="1:6" ht="14.25">
      <c r="A207" s="7" t="s">
        <v>98</v>
      </c>
      <c r="B207" s="4" t="s">
        <v>99</v>
      </c>
      <c r="C207" s="5">
        <f t="shared" si="23"/>
        <v>0</v>
      </c>
      <c r="D207" s="5">
        <v>1593000</v>
      </c>
      <c r="E207" s="5">
        <f t="shared" si="23"/>
        <v>15000</v>
      </c>
      <c r="F207" s="5">
        <f t="shared" si="23"/>
        <v>1608000</v>
      </c>
    </row>
    <row r="208" spans="1:6" ht="14.25">
      <c r="A208" s="7" t="s">
        <v>100</v>
      </c>
      <c r="B208" s="4" t="s">
        <v>101</v>
      </c>
      <c r="C208" s="5">
        <f t="shared" si="23"/>
        <v>0</v>
      </c>
      <c r="D208" s="5">
        <v>1593000</v>
      </c>
      <c r="E208" s="5">
        <f t="shared" si="23"/>
        <v>15000</v>
      </c>
      <c r="F208" s="5">
        <f t="shared" si="23"/>
        <v>1608000</v>
      </c>
    </row>
    <row r="209" spans="1:6" ht="14.25">
      <c r="A209" s="7" t="s">
        <v>102</v>
      </c>
      <c r="B209" s="4" t="s">
        <v>103</v>
      </c>
      <c r="C209" s="5">
        <f>C210</f>
        <v>0</v>
      </c>
      <c r="D209" s="5">
        <v>1593000</v>
      </c>
      <c r="E209" s="5">
        <f>E210</f>
        <v>15000</v>
      </c>
      <c r="F209" s="5">
        <f>F210</f>
        <v>1608000</v>
      </c>
    </row>
    <row r="210" spans="1:6" ht="14.25">
      <c r="A210" s="7" t="s">
        <v>110</v>
      </c>
      <c r="B210" s="4" t="s">
        <v>111</v>
      </c>
      <c r="C210" s="5"/>
      <c r="D210" s="5">
        <v>1593000</v>
      </c>
      <c r="E210" s="5">
        <v>15000</v>
      </c>
      <c r="F210" s="5">
        <f>D210+E210</f>
        <v>1608000</v>
      </c>
    </row>
    <row r="211" spans="1:6" s="10" customFormat="1" ht="12.75">
      <c r="A211" s="13" t="s">
        <v>358</v>
      </c>
      <c r="B211" s="14" t="s">
        <v>359</v>
      </c>
      <c r="C211" s="17">
        <f>C154-C181</f>
        <v>0</v>
      </c>
      <c r="D211" s="17">
        <v>-12000</v>
      </c>
      <c r="E211" s="17">
        <f>E154-E181</f>
        <v>0</v>
      </c>
      <c r="F211" s="17">
        <f>F154-F181</f>
        <v>-12000</v>
      </c>
    </row>
    <row r="212" spans="1:6" s="10" customFormat="1" ht="12.75">
      <c r="A212" s="13" t="s">
        <v>360</v>
      </c>
      <c r="B212" s="14" t="s">
        <v>361</v>
      </c>
      <c r="C212" s="17">
        <f>C100-C133</f>
        <v>0</v>
      </c>
      <c r="D212" s="17">
        <v>0</v>
      </c>
      <c r="E212" s="17">
        <f>E100-E133</f>
        <v>0</v>
      </c>
      <c r="F212" s="17">
        <f>F100-F133</f>
        <v>0</v>
      </c>
    </row>
    <row r="213" spans="1:6" s="10" customFormat="1" ht="12.75">
      <c r="A213" s="13" t="s">
        <v>362</v>
      </c>
      <c r="B213" s="14" t="s">
        <v>363</v>
      </c>
      <c r="C213" s="17">
        <f>C4-C55</f>
        <v>0</v>
      </c>
      <c r="D213" s="17">
        <v>-12000</v>
      </c>
      <c r="E213" s="17">
        <f>E4-E55</f>
        <v>0</v>
      </c>
      <c r="F213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2021-07-14T07:12:06Z</cp:lastPrinted>
  <dcterms:created xsi:type="dcterms:W3CDTF">2019-04-12T06:27:48Z</dcterms:created>
  <dcterms:modified xsi:type="dcterms:W3CDTF">2021-07-22T07:21:13Z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