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0" windowWidth="20376" windowHeight="4932" firstSheet="2" activeTab="2"/>
  </bookViews>
  <sheets>
    <sheet name="Anexa nr.1" sheetId="1" state="hidden" r:id="rId1"/>
    <sheet name="Anexa nr.2" sheetId="2" state="hidden" r:id="rId2"/>
    <sheet name="Anexa nr.3" sheetId="3" r:id="rId3"/>
  </sheets>
  <definedNames>
    <definedName name="_xlnm.Print_Titles" localSheetId="0">'Anexa nr.1'!$7:$7</definedName>
    <definedName name="_xlnm.Print_Titles" localSheetId="1">'Anexa nr.2'!$7:$8</definedName>
    <definedName name="_xlnm.Print_Titles" localSheetId="2">'Anexa nr.3'!$6:$7</definedName>
  </definedNames>
  <calcPr fullCalcOnLoad="1"/>
</workbook>
</file>

<file path=xl/sharedStrings.xml><?xml version="1.0" encoding="utf-8"?>
<sst xmlns="http://schemas.openxmlformats.org/spreadsheetml/2006/main" count="3068" uniqueCount="448">
  <si>
    <t>D E N U M I R E A     I N D I C A T O R I L O R</t>
  </si>
  <si>
    <t>Cod indicator</t>
  </si>
  <si>
    <t>TOTAL VENITURI (cod 00.02+00.15+00.16+0.17+45.10+46.10+48.10)</t>
  </si>
  <si>
    <t>000110</t>
  </si>
  <si>
    <t>I. VENITURI CURENTE ( cod 00.03+00.12)</t>
  </si>
  <si>
    <t>0002</t>
  </si>
  <si>
    <t>C. VENITURI NEFISCALE ( cod 00.13+00.14)</t>
  </si>
  <si>
    <t>0012</t>
  </si>
  <si>
    <t>C1. VENITURI DIN PROPRIETATE (cod 30.10+31.10)</t>
  </si>
  <si>
    <t>0013</t>
  </si>
  <si>
    <t>Venituri din proprietate (cod 30.10.05+30.10.08+30.10.09+30.10.50)</t>
  </si>
  <si>
    <t>3010</t>
  </si>
  <si>
    <t>Venituri din concesiuni si inchirieri (cod 30.10.05.30)</t>
  </si>
  <si>
    <t>301005</t>
  </si>
  <si>
    <t>Alte venituri din concesiuni si inchirieri de catre institutiile publice</t>
  </si>
  <si>
    <t>30100530</t>
  </si>
  <si>
    <t>C2. VANZARI DE BUNURI SI SERVICII (cod 33.10+34.10+35.10+36.10+37.10)</t>
  </si>
  <si>
    <t>0014</t>
  </si>
  <si>
    <t>Venituri din prestari de servicii si alte activitati (cod 33.10.05+33.10.08+33.10.09+33.10.13+33.10.14+33.10.16+33.10.17+33.10.19+33.10.20+33.10.21+33.10.30 la 33.10.32+33.10.50)</t>
  </si>
  <si>
    <t>3310</t>
  </si>
  <si>
    <t>Venituri din prestari de servicii</t>
  </si>
  <si>
    <t>331008</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</si>
  <si>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</si>
  <si>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</si>
  <si>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</si>
  <si>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</si>
  <si>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</si>
  <si>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</si>
  <si>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Alte venituri din prestari de servicii si alte activitati</t>
  </si>
  <si>
    <t>331050</t>
  </si>
  <si>
    <t>Transferuri voluntare, altele decat subventiile (cod 37.10.01 + 37.10.03 + 37.10.04 + 37.10.50)</t>
  </si>
  <si>
    <t>3710</t>
  </si>
  <si>
    <t>Donatii si sponsorizari</t>
  </si>
  <si>
    <t>371001</t>
  </si>
  <si>
    <t>Varsaminte din sectiunea de functionare pentru finantarea sectiunii de dezvoltare a bugetului local(cu semnul minus)</t>
  </si>
  <si>
    <t>371003</t>
  </si>
  <si>
    <t>Varsaminte din sectiunea de functionare</t>
  </si>
  <si>
    <t>371004</t>
  </si>
  <si>
    <t>Alte transferuri voluntare</t>
  </si>
  <si>
    <t>371050</t>
  </si>
  <si>
    <t>II. VENITURI DIN CAPITAL (cod 39.10)</t>
  </si>
  <si>
    <t>0015</t>
  </si>
  <si>
    <t>Venituri din valorificarea unor bunuri (cod 39.10.01+39.10.50)</t>
  </si>
  <si>
    <t>3910</t>
  </si>
  <si>
    <t>Venituri din valorificarea unor bunuri ale institutiilor publice</t>
  </si>
  <si>
    <t>391001</t>
  </si>
  <si>
    <t>IV. SUBVENTII (cod 00.18)</t>
  </si>
  <si>
    <t>0017</t>
  </si>
  <si>
    <t>SUBVENTII DE LA ALTE NIVELE ALE ADMINISTRATIEI PUBLICE (cod 42.10+43.10)</t>
  </si>
  <si>
    <t>0018</t>
  </si>
  <si>
    <t>Subventii de la bugetul de stat (cod 42.10.11+42.10.39+42.10.43+42.10.62+42.10.70)</t>
  </si>
  <si>
    <t>4210</t>
  </si>
  <si>
    <t>Subventii de la bugetul de stat catre institutii publice finantate partial sau integral din venituri proprii pentru proiecte finantate din FEN postaderare</t>
  </si>
  <si>
    <t>421039</t>
  </si>
  <si>
    <t>SUBVENTII DE LA ALTE ADMINISTRATII (cod 43.10.09+43.10.10+43.10.14+43.10.15+43.10.16+43.10.17+43.10.19+43.10.31+43.10.33)</t>
  </si>
  <si>
    <t>4310</t>
  </si>
  <si>
    <t>Subventii pentru institutii publice</t>
  </si>
  <si>
    <t>431009</t>
  </si>
  <si>
    <t>Subventii din bugetele locale pentru finantarea cheltuielilor curente din domeniul sanatatii</t>
  </si>
  <si>
    <t>431010</t>
  </si>
  <si>
    <t>Subventii din bugetele locale pentru finantarea cheltuielilor de capital din domeniul sanatatii</t>
  </si>
  <si>
    <t>431014</t>
  </si>
  <si>
    <t>Sume din bugetul de stat catre bugetele locale pentru finantarea investitiilor în sanatate (cod 43.10.16.01+43.10.16.02+43.10.16.03)</t>
  </si>
  <si>
    <t>431016</t>
  </si>
  <si>
    <t>Sume din bugetul de stat catre bugetele locale pentru finantarea reparatiilor capitale în sanatate</t>
  </si>
  <si>
    <t>43101602</t>
  </si>
  <si>
    <t>Sume din bugetul de stat catre bugetele locale pentru finantarea altor investitii în sanatate</t>
  </si>
  <si>
    <t>43101603</t>
  </si>
  <si>
    <t>Subventii pentru institutiile publice destinate sectiunii de dezvoltare</t>
  </si>
  <si>
    <t>431019</t>
  </si>
  <si>
    <t>Subventii din bugetul Fondului national unic de asigurari sociale de sanatate pentru acoperirea cresterilor salariale</t>
  </si>
  <si>
    <t>431033</t>
  </si>
  <si>
    <t>Alte sume primite de la UE ( cod 46.10.04)</t>
  </si>
  <si>
    <t>4610</t>
  </si>
  <si>
    <t>Alte sume primite din fonduri de la Uniunea Europeana pentru programele operationale finantate din cadrul financiar 2014-2020</t>
  </si>
  <si>
    <t>461004</t>
  </si>
  <si>
    <t>TOTAL CHELTUIELI - SECTIUNEA DE FUNCTIONARE + SECTIUNEA DE DEZVOLTARE ( cod 50.10+59.10+63.10+70.10+74.10+79.10)</t>
  </si>
  <si>
    <t>4910</t>
  </si>
  <si>
    <t>TITLUL I CHELTUIELI DE PERSONAL (cod 10.01+10.02+10.03)</t>
  </si>
  <si>
    <t>10</t>
  </si>
  <si>
    <t>TITLUL II BUNURI SI SERVICII (cod 20.01 la 20.06+20.09 la 20.16+20.18 la 20.25+20.27+20.30)</t>
  </si>
  <si>
    <t>20</t>
  </si>
  <si>
    <t>TITLUL X ALTE CHELTUIELI (cod 59.01 + 59.02 + 59.08 +59.11 +59.12 +59.15 +59.17 +59.20+59.22 +59.25 +59.30+59.35+59.40+59.41)</t>
  </si>
  <si>
    <t>59</t>
  </si>
  <si>
    <t>Burse</t>
  </si>
  <si>
    <t>5901</t>
  </si>
  <si>
    <t>Sume aferente persoanelor cu handicap neîncadrate</t>
  </si>
  <si>
    <t>5940</t>
  </si>
  <si>
    <t>SECTIUNEA DE DEZVOLTARE (cod 51+55+56+58+70+79+85)</t>
  </si>
  <si>
    <t>D</t>
  </si>
  <si>
    <t>TITLUL X Proiecte cu finantare din fonduri externe nerambursabile aferente cadrului financiar 2014-2020 (cod 58.01 la 58.05+58.11+58.12+58.15+58.16+58.30)</t>
  </si>
  <si>
    <t>58</t>
  </si>
  <si>
    <t>Programe din Fondul European de Dezvoltare Regionala (FEDR) (58.01.01 la 58.01.03)</t>
  </si>
  <si>
    <t>5801</t>
  </si>
  <si>
    <t>Finantarea nationala</t>
  </si>
  <si>
    <t>580101</t>
  </si>
  <si>
    <t>Finantarea externa nerambursabila</t>
  </si>
  <si>
    <t>580102</t>
  </si>
  <si>
    <t>CHELTUIELI DE CAPITAL (cod 71+72+75)</t>
  </si>
  <si>
    <t>70</t>
  </si>
  <si>
    <t>TITLUL XII ACTIVE NEFINANCIARE (cod 71.01 + 71.03)</t>
  </si>
  <si>
    <t>71</t>
  </si>
  <si>
    <t>Active fixe (cod 71.01.01 la 71.01.03+71.01.30)</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</si>
  <si>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</si>
  <si>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</si>
  <si>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</si>
  <si>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</si>
  <si>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</si>
  <si>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</si>
  <si>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</si>
  <si>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</si>
  <si>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</si>
  <si>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</si>
  <si>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</si>
  <si>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Partea I-a SERVICII PUBLICE GENERALE (cod 51.10+ 54.10+55.10)</t>
  </si>
  <si>
    <t>5010</t>
  </si>
  <si>
    <t>Alte servicii publice generale (cod 54.10.10+54.10.50)</t>
  </si>
  <si>
    <t>5410</t>
  </si>
  <si>
    <t>Partea a III-a CHELTUIELI SOCIAL-CULTURALE ( COD 65.10+66.10+67.10+68.10)</t>
  </si>
  <si>
    <t>6310</t>
  </si>
  <si>
    <t>Sanatate ( cod 66.10.06+66.10.08+66.10.50)</t>
  </si>
  <si>
    <t>6610</t>
  </si>
  <si>
    <t>Cultura, recreere si religie ( 67.10.03+67.10.05+67.10.50)</t>
  </si>
  <si>
    <t>6710</t>
  </si>
  <si>
    <t>VENITURILE SECTIUNII DE FUNCTIONARE (cod 00.02+00.16+00.17)</t>
  </si>
  <si>
    <t>Venituri din prestari de servicii si alte activitati (cod 33.10.05 + 33.10.08 +33.10.09+ 33.10.13 + 33.10.14 + 33.10.16 + 33.10.17 + 33.10.19 + 33.10.20+33.10.21+33.10.30 la 33.10.32 + 33.10.50)</t>
  </si>
  <si>
    <t>Transferuri voluntare, altele decât subventiile (cod 37.10.01+37.10.03+37.10.50)</t>
  </si>
  <si>
    <t>Varsaminte din sectiunea de functionare pentru finantarea sectiunii de dezvoltare a bugetului local (cu semnul minus)</t>
  </si>
  <si>
    <t>SUBVENTII DE LA ALTE ADMINISTRATII (cod 43.10.09+43.10.10+43.10.15+43.10.33)</t>
  </si>
  <si>
    <t>TOTAL CHELTUIELI - SECTIUNEA DE FUNCTIONARE (cod 50.10+59.10+63.10+70.10+74.10+79.10)</t>
  </si>
  <si>
    <t>Partea I-a SERVICII PUBLICE GENERALE (cod 54.10+55.10)</t>
  </si>
  <si>
    <t>VENITURILE SECTIUNII DE DEZVOLTARE (cod 00.02+ 00.15+ 00.16+00.17+45.10+46.10+48.10) - TOTAL</t>
  </si>
  <si>
    <t>I. VENITURI CURENTE ( cod 00.12)</t>
  </si>
  <si>
    <t>C. VENITURI NEFISCALE ( cod 00.14)</t>
  </si>
  <si>
    <t>C2. VANZARI DE BUNURI SI SERVICII (cod 36.10+37.10)</t>
  </si>
  <si>
    <t>Transferuri voluntare, altele decat subventiile (cod 37.10.04)</t>
  </si>
  <si>
    <t>Subventii de la bugetul de stat (cod 42.10.39+42.10.62+42.10.70)</t>
  </si>
  <si>
    <t>SUBVENTII DE LA ALTE ADMINISTRATII (cod 43.10.14+43.10.16+43.10.17+43.10.19+43.10.31)</t>
  </si>
  <si>
    <t>TOTAL CHELTUIELI - SECTIUNEA DE DEZVOLTARE (cod 50.10+59.10+63.10+70.10+74.10+79.10)</t>
  </si>
  <si>
    <t>Partea I-a SERVICII PUBLICE GENERALE (cod 54.10)</t>
  </si>
  <si>
    <t>TOTAL VENITURI (cod00.02+00.15+00.16+00.17+45.02+46.02+47.02+48.02)</t>
  </si>
  <si>
    <t>000102</t>
  </si>
  <si>
    <t>VENITURI PROPRII (00.02-11.02-37.02+00.15+00.16)</t>
  </si>
  <si>
    <t>4990</t>
  </si>
  <si>
    <t>I. VENITURI CURENTE (cod 00.03+00.12)</t>
  </si>
  <si>
    <t>A. VENITURI FISCALE (cod 00.04+00.09+00.10+00.11)</t>
  </si>
  <si>
    <t>0003</t>
  </si>
  <si>
    <t>A1. IMPOZIT PE VENIT, PROFIT SI CASTIGURI DIN CAPITAL (cod 00.05+00.06+00.07)</t>
  </si>
  <si>
    <t>0004</t>
  </si>
  <si>
    <t>A1.2. IMPOZIT PE VENIT, PROFIT, SI CASTIGURI DIN CAPITAL DE LA PERSOANE FIZICE (cod 03.02+04.02)</t>
  </si>
  <si>
    <t>0006</t>
  </si>
  <si>
    <t>Cote si sume defalcate din impozitul pe venit (cod 04.02.01+04.02.04)</t>
  </si>
  <si>
    <t>0402</t>
  </si>
  <si>
    <t>Cote defalcate din impozitul pe venit</t>
  </si>
  <si>
    <t>040201</t>
  </si>
  <si>
    <t>Sume alocate din cotele defalcate din impozitul pe venit pentru echilibrarea bugetelor locale</t>
  </si>
  <si>
    <t>040204</t>
  </si>
  <si>
    <t>A4. IMPOZITE SI TAXE PE BUNURI SI SERVICII (cod 11.02+12.02+15.02+16.02)</t>
  </si>
  <si>
    <t>0010</t>
  </si>
  <si>
    <t>Sume defalcate din TVA (cod 11.02.01+11.02.02+11.02.05+11.02.06+11.02.09)</t>
  </si>
  <si>
    <t>1102</t>
  </si>
  <si>
    <t>Sume defalcate din taxa pe valoarea adaugata pentru finantarea cheltuielilor descentralizate la nivelul judetelor</t>
  </si>
  <si>
    <t>110201</t>
  </si>
  <si>
    <t>Sume defalcate din taxa pe valoarea adaugata pentru drumuri</t>
  </si>
  <si>
    <t>110205</t>
  </si>
  <si>
    <t>Sume defalcate din taxa pe valoarea adaugata pentru echilibrarea bugetelor locale</t>
  </si>
  <si>
    <t>110206</t>
  </si>
  <si>
    <t>Taxe pe utilizarea bunurilor, autorizarea utilizarii bunurilor sau pe desfasurarea de activitati (cod 16.02.02+16.02.03+16.02.50)</t>
  </si>
  <si>
    <t>1602</t>
  </si>
  <si>
    <t>Taxe si tarife pentru eliberarea de licente si autorizatii de functionare</t>
  </si>
  <si>
    <t>160203</t>
  </si>
  <si>
    <t>Alte taxe pe utilizarea bunurilor, autorizarea utilizarii bunurilor sau pe desfasurare de activitati</t>
  </si>
  <si>
    <t>160250</t>
  </si>
  <si>
    <t>C. VENITURI NEFISCALE (cod 00.13+00.14)</t>
  </si>
  <si>
    <t>C1. VENITURI DIN PROPRIETATE (cod 30.02+31.02)</t>
  </si>
  <si>
    <t>Venituri din proprietate (cod 30.02.01+30.02.05+30.02.08+30.02.50)</t>
  </si>
  <si>
    <t>3002</t>
  </si>
  <si>
    <t>Venituri din concesiuni si inchirieri (cod 30.02.05.30)</t>
  </si>
  <si>
    <t>300205</t>
  </si>
  <si>
    <t>30020530</t>
  </si>
  <si>
    <t>C2. VANZARI DE BUNURI SI SERVICII (cod 33.02+34.02+35.02+36.02+37.02)</t>
  </si>
  <si>
    <t>Venituri din prestari de servicii si alte activitati (cod33.02.08+33.02.10+33.02.12+33.02.24+33.02.26+33.02.27+33.02.28+33.02.33+33.02.50)</t>
  </si>
  <si>
    <t>3302</t>
  </si>
  <si>
    <t>Contribu?ia de între?inere a persoanelor asistate</t>
  </si>
  <si>
    <t>330213</t>
  </si>
  <si>
    <t>Amenzi, penalitati si confiscari (cod 35.02.01 la 35.02.03+35.02.50)</t>
  </si>
  <si>
    <t>3502</t>
  </si>
  <si>
    <t>Venituri din amenzi si alte sanctiuni aplicate potrivit dispozitiilor legale (cod 35.02.01.02)</t>
  </si>
  <si>
    <t>350201</t>
  </si>
  <si>
    <t>Venituri din amenzi si alte sanctiuni aplicate de catre alte institutii de specialitate</t>
  </si>
  <si>
    <t>35020102</t>
  </si>
  <si>
    <t>Diverse venituri (cod36.02.01+36.02.05+36.02.06+36.02.07+36.02.11+36.02.14+36.02.22+36.02.23+36.02.31+36.02.32+36.02.47+36.02.50)</t>
  </si>
  <si>
    <t>3602</t>
  </si>
  <si>
    <t>Alte venituri</t>
  </si>
  <si>
    <t>360250</t>
  </si>
  <si>
    <t>SUBVENTII DE LA ALTE NIVELE ALE ADMINISTRATIEI PUBLICE (cod 42.02+43.02)</t>
  </si>
  <si>
    <t>Subventii de la bugetul de stat (cod42.02.01+42.02.05+42.02.10+42.02.12 la 42.02.16+42.02.18+42.02.20+42.02.21+42.02.28+42.02.29+42.02.34 + 42.02.35+42.02.40 la 42.02.42+42.02.45+42.02.51+42.02.52+42.02.54+42.02.55+42.02.62+42.02.65 la 42.02.67+42.02</t>
  </si>
  <si>
    <t>4202</t>
  </si>
  <si>
    <t>Finantarea drepturilor acordate persoanelor cu handicap</t>
  </si>
  <si>
    <t>420221</t>
  </si>
  <si>
    <t>Finantarea Programului National de Dezvoltare Locala</t>
  </si>
  <si>
    <t>420265</t>
  </si>
  <si>
    <t>Subventii de la bugetul de stat catre bugetele locale necesare sustinerii derularii proiectelor finantate din fonduri externe nerambursabile (FEN) postaderare aferete perioadei de programare 2014-2020****)</t>
  </si>
  <si>
    <t>420269</t>
  </si>
  <si>
    <t>Subventii pentru realizarea activitati de colectare, transport, depozitare si neutralizare a deseurilor de origine animala</t>
  </si>
  <si>
    <t>420273</t>
  </si>
  <si>
    <t>Alte sume primite de la UE ( cod 46.02.03)</t>
  </si>
  <si>
    <t>4602</t>
  </si>
  <si>
    <t>Alte sume primate din fonduri de la UE pentru programele operationale finantate din cadrul financiar 2014-2020</t>
  </si>
  <si>
    <t>460204</t>
  </si>
  <si>
    <t>Sume primite de la UE/alti donatori in contul platilor efectuate si prefinantari aferente cadrului financiar 2014-2020 ( cod 48.02.01 la cod 48.02.05+48.02.11+48.02.12+48.02.15+48.02.19)</t>
  </si>
  <si>
    <t>4802</t>
  </si>
  <si>
    <t>Fondul European de Dezvoltare Regionala (FEDR) (cod 48.02.01.01+48.02.01.02+48.02.01.03)</t>
  </si>
  <si>
    <t>480201</t>
  </si>
  <si>
    <t>Sume primite în contul platilor efectuate în anul curent</t>
  </si>
  <si>
    <t>48020101</t>
  </si>
  <si>
    <t>Fondul Social European (FSE) (cod 48.02.02.01+48.02.02.02+48.02.02.03)</t>
  </si>
  <si>
    <t>480202</t>
  </si>
  <si>
    <t>48020201</t>
  </si>
  <si>
    <t>TOTAL CHELTUIELI (cod 50.02 + 59.02 + 63.02 + 70.02 + 74.02 + 79.02)</t>
  </si>
  <si>
    <t>4902</t>
  </si>
  <si>
    <t>SECTIUNEA DE FUNCTIONARE (cod 01+79+85)</t>
  </si>
  <si>
    <t>F</t>
  </si>
  <si>
    <t>TITLUL III DOBANZI (cod 30.01 la 30.03)</t>
  </si>
  <si>
    <t>30</t>
  </si>
  <si>
    <t>Dobanzi aferente datoriei publice interne (cod 30.01.01+30.01.02)</t>
  </si>
  <si>
    <t>3001</t>
  </si>
  <si>
    <t>Dobanzi aferente datoriei publice interne directe</t>
  </si>
  <si>
    <t>300101</t>
  </si>
  <si>
    <t>Dobanzi aferente datoriei publice externe (cod 30.02.01 la 30.02.03+30.02.05)</t>
  </si>
  <si>
    <t>Dobanzi aferente creditelor externe contractate de ordonatorii de credite</t>
  </si>
  <si>
    <t>300202</t>
  </si>
  <si>
    <t>TITLUL VI TRANSFERURI INTRE UNITATI ALE ADMINISTRATIEI PUBLICE (cod 51.01)</t>
  </si>
  <si>
    <t>51F</t>
  </si>
  <si>
    <t>Transferuri curente (cod 51.01.01+51.01.03+51.01.05+51.01.14+51.01.15+51.01.24+51.01.26+51.01.31+51.01.39 + 51.01.46+51.01.49+51.01.60+51.01.61+51.01.64)</t>
  </si>
  <si>
    <t>5101</t>
  </si>
  <si>
    <t>Transferuri catre institutii publice</t>
  </si>
  <si>
    <t>510101</t>
  </si>
  <si>
    <t>Actiuni de sanatate</t>
  </si>
  <si>
    <t>510103</t>
  </si>
  <si>
    <t>Transferuri din bugetele locale pentru finantarea cheltuielilor curente din domeniul sanatatii</t>
  </si>
  <si>
    <t>510146</t>
  </si>
  <si>
    <t>TITLUL VII ALTE TRANSFERURI (cod 55.01+ 55.02)</t>
  </si>
  <si>
    <t>55F</t>
  </si>
  <si>
    <t>A. Transferuri interne (cod 55.01.18+ 55.01.63+55.01.65)</t>
  </si>
  <si>
    <t>5501F</t>
  </si>
  <si>
    <t>Alte transferuri curente interne</t>
  </si>
  <si>
    <t>550118</t>
  </si>
  <si>
    <t>TITLUL IX ASISTENTA SOCIALA (cod 57.02)</t>
  </si>
  <si>
    <t>57</t>
  </si>
  <si>
    <t>Ajutoare sociale (cod 57.02.01 la 57.02.04)</t>
  </si>
  <si>
    <t>5702</t>
  </si>
  <si>
    <t>Ajutoare sociale in numerar</t>
  </si>
  <si>
    <t>570201</t>
  </si>
  <si>
    <t>Ajutoare sociale in natura</t>
  </si>
  <si>
    <t>570202</t>
  </si>
  <si>
    <t>Asociatii si fundatii</t>
  </si>
  <si>
    <t>5911</t>
  </si>
  <si>
    <t>Sustinerea cultelor</t>
  </si>
  <si>
    <t>5912</t>
  </si>
  <si>
    <t>Contributii la salarizarea personalului neclerical</t>
  </si>
  <si>
    <t>5915</t>
  </si>
  <si>
    <t>OPERATIUNI FINANCIARE (cod 80+81)</t>
  </si>
  <si>
    <t>79F</t>
  </si>
  <si>
    <t>TITLUL XVI RAMBURSARI DE CREDITE (cod 81.01+81.02+81.05)</t>
  </si>
  <si>
    <t>81F</t>
  </si>
  <si>
    <t>Rambursari de credite externe (cod 81.01.01+81.01.02+81.01.05+81.01.06)</t>
  </si>
  <si>
    <t>8101</t>
  </si>
  <si>
    <t>Rambursari de credite externe contractate de ordonatorii de credite</t>
  </si>
  <si>
    <t>810101</t>
  </si>
  <si>
    <t>Rambursari de credite interne (cod 81.02.01+81.02.02+81.02.05)</t>
  </si>
  <si>
    <t>8102</t>
  </si>
  <si>
    <t>Rambursari de credite aferente datoriei publice interne locale</t>
  </si>
  <si>
    <t>810205</t>
  </si>
  <si>
    <t>SECTIUNEA DE DEZVOLTARE (cod 51+55+56+70+79+84+85)</t>
  </si>
  <si>
    <t>TITLUL VI TRANSFERURI INTRE UNITATI ALE ADMINISTRATIEI PUBLICE (cod 51.02)</t>
  </si>
  <si>
    <t>51D</t>
  </si>
  <si>
    <t>Transferuri de capital (cod 51.02.12+51.02.28+51.02.29)</t>
  </si>
  <si>
    <t>5102</t>
  </si>
  <si>
    <t>Transferuri din bugetele locale pentru finantarea cheltuielilor de capital din domeniul sanatatii</t>
  </si>
  <si>
    <t>510228</t>
  </si>
  <si>
    <t>Alte transferuri de capital catre institutii publice</t>
  </si>
  <si>
    <t>510229</t>
  </si>
  <si>
    <t>TITLUL VII ALTE TRANSFERURI (cod 55.01)</t>
  </si>
  <si>
    <t>55D</t>
  </si>
  <si>
    <t>A. Transferuri interne (cod 55.01.03+55.01.07 la 55.01.10+55.01.12+55.01.13+55.01.15+55.01.28+55.01.42+55.01.56)</t>
  </si>
  <si>
    <t>5501D</t>
  </si>
  <si>
    <t>Programe de dezvoltare</t>
  </si>
  <si>
    <t>550113</t>
  </si>
  <si>
    <t>Investitii ale regiilor autonome aeroportuare, de interes local</t>
  </si>
  <si>
    <t>550156</t>
  </si>
  <si>
    <t>Titlul VIII Proiecte cu finantare din Fonduri externe nerambursabile (FEN) postaderare (cod 56.01 la 56.05+cod 56.07+56.08+56.11+56.15 la 56.18 +56.25+56.27+56.28+56.40)</t>
  </si>
  <si>
    <t>56</t>
  </si>
  <si>
    <t>Programe din Fondul European de Dezvoltare Regionala (FEDR ) (cod 56.01.03)</t>
  </si>
  <si>
    <t>5601</t>
  </si>
  <si>
    <t>Cheltuieli neeligibile</t>
  </si>
  <si>
    <t>560103</t>
  </si>
  <si>
    <t>580103</t>
  </si>
  <si>
    <t>Programe din Fondul Social European (FSE) (58.02.01 la 58.02.03)</t>
  </si>
  <si>
    <t>5802</t>
  </si>
  <si>
    <t>580201</t>
  </si>
  <si>
    <t>580202</t>
  </si>
  <si>
    <t>Partea I-a SERVICII PUBLICE GENERALE (cod 51.02+54.02+55.02+56.02)</t>
  </si>
  <si>
    <t>5002</t>
  </si>
  <si>
    <t>Autoritati publice si actiuni externe (cod 51.02.01)</t>
  </si>
  <si>
    <t>Alte servicii publice generale (cod 54.02.05 la 54.02.07+54.02.10+54.02.50)</t>
  </si>
  <si>
    <t>5402</t>
  </si>
  <si>
    <t>Tranzactii privind datoria publica si împrumuturi</t>
  </si>
  <si>
    <t>5502</t>
  </si>
  <si>
    <t>Partea a II-a APARARE, ORDINE PUBLICA SI SIGURANTA NATIONALA (cod 60.02+61.02)</t>
  </si>
  <si>
    <t>5902</t>
  </si>
  <si>
    <t>Aparare (cod 60.02.02)</t>
  </si>
  <si>
    <t>6002</t>
  </si>
  <si>
    <t>Partea a III-a CHELTUIELI SOCIAL-CULTURALE (cod65.02+66.02+67.02+68.02)</t>
  </si>
  <si>
    <t>6302</t>
  </si>
  <si>
    <t>Invatamant (cod 65.02.03 la 65.02.05+65.02.07+65.02.11+65.02.12+65.02.50)</t>
  </si>
  <si>
    <t>6502</t>
  </si>
  <si>
    <t>Sanatate (cod 66.02.06+66.02.08+66.02.50)</t>
  </si>
  <si>
    <t>6602</t>
  </si>
  <si>
    <t>Cultura, recreere si religie (cod 67.02.03+67.02.05+67.02.06+67.02.50)</t>
  </si>
  <si>
    <t>6702</t>
  </si>
  <si>
    <t>Asigurari si asistenta sociala (cod68.02.04+68.02.05+68.02.06+68.02.10+68.02.11+68.02.12+ 68.02.15+68.02.50)</t>
  </si>
  <si>
    <t>6802</t>
  </si>
  <si>
    <t>Partea a IV-a SERVICII SI DEZVOLTARE PUBLICA, LOCUINTE, MEDIU SI APE (cod 70.02+74.02)</t>
  </si>
  <si>
    <t>6902</t>
  </si>
  <si>
    <t>Locuinte, servicii si dezvoltare publica (cod 70.02.03+70.02.05 la 70.02.07+70.02.50)</t>
  </si>
  <si>
    <t>7002</t>
  </si>
  <si>
    <t>Protectia mediului (cod 74.02.03+74.02.05+74.02.06+74.02.50)</t>
  </si>
  <si>
    <t>7402</t>
  </si>
  <si>
    <t>Partea a V-a ACTIUNI ECONOMICE (cod 80.02+81.02+83.02+84.02+87.02)</t>
  </si>
  <si>
    <t>7902</t>
  </si>
  <si>
    <t>Agricultura, silvicultura, piscicultura si vanatoare (cod 83.02.03+83.02.50)</t>
  </si>
  <si>
    <t>8302</t>
  </si>
  <si>
    <t>Transporturi (cod 84.02.03+84.02.04+84.02.06+84.02.50)</t>
  </si>
  <si>
    <t>8402</t>
  </si>
  <si>
    <t>Alte actiuni economice (cod 87.02.01+87.02.03 la 87.02.05+87.02.50)</t>
  </si>
  <si>
    <t>8702</t>
  </si>
  <si>
    <t>VENITURILE SECTIUNII DE FUNCTIONARE (cod 00.02+00.16+00.17) - TOTAL</t>
  </si>
  <si>
    <t>VENITURI PROPRII (00.02-11.02-37.02+00.16)</t>
  </si>
  <si>
    <t>Venituri din prestari de servicii si alte activitati (cod 33.02.08 + 33.02.10 + 33.02.12 + 33.02.24 +33.02.26+33.02.27+33.02.28+33.02.33+33.02.50)</t>
  </si>
  <si>
    <t>Contributia de întretinere a persoanelor asistate</t>
  </si>
  <si>
    <t>Diverse venituri (cod 36.02.01+36.02.05+36.02.06+36.02.11+36.02.14+36.02.32+36.02.50)</t>
  </si>
  <si>
    <t>Subventii de la bugetul de stat (cod 42.02.21+42.02.28+42.02.32 la 42.02.36 +42.02.41 + 42.02.42+42.02.44 +42.02.45+42.02.51+42.02.54+42.02.66+420273)</t>
  </si>
  <si>
    <t>Subventii pentru realizarea activitatii de colectare, transport, depozitare si neutralizare a deseurilor de origine animala</t>
  </si>
  <si>
    <t>CHELTUIELILE SECTIUNII DE FUNCTIONARE (cod 50.02 + 59.02 + 63.02 + 70.02 + 74.02 + 79.02)</t>
  </si>
  <si>
    <t>Asigurari si asistenta sociala (cod68.02.04+68.02.05+68.02.06+68.02.10+68.02.11+68.02.12+ 68.02.15+ 68.02.50)</t>
  </si>
  <si>
    <t>VENITURILE SECTIUNII DE DEZVOLTARE (00.02+00.15+00.17+45.02+46.02+48.02) - TOTAL</t>
  </si>
  <si>
    <t>Subventii de la bugetul de stat (cod 42.02.01+42.02.05+42.02.10+42.02.12 la 42.02.18+42.02.20+42.02.29+42.02.40+42.02.51+42.02.52+42.02.55+42.02.62+42.02.65+42.02.67+42.02.69+42.02.77)</t>
  </si>
  <si>
    <t>CHELTUIELILE SECTIUNII DE DEZVOLTARE (cod 50.02 + 59.02 + 63.02 + 70.02 +74.02+ 79.02)</t>
  </si>
  <si>
    <t>Partea I-a SERVICII PUBLICE GENERALE (cod 51.02+54.02)</t>
  </si>
  <si>
    <t>Partea a III-a CHELTUIELI SOCIAL-CULTURALE (cod 65.02+66.02+67.02+68.02)</t>
  </si>
  <si>
    <t>Invatamant (cod 65.02.03 la 65.02.05+65.02.07+65.02.11+65.02.50)</t>
  </si>
  <si>
    <t>Transporturi (cod 84.02.03+84.02.06+84.02.50)</t>
  </si>
  <si>
    <t>Deficitul Secțiunii de dezvoltare</t>
  </si>
  <si>
    <t>SD</t>
  </si>
  <si>
    <t>Deficitul Secțiunii de funcționare</t>
  </si>
  <si>
    <t>SF</t>
  </si>
  <si>
    <t>Deficitul total</t>
  </si>
  <si>
    <t>Total</t>
  </si>
  <si>
    <t>Subventii de la bugetul de stat catre bugetele locale pentru finantarea investitiilor in sanatate (cod 42.02.16.01+42.02.16.02+42.02.16.03)</t>
  </si>
  <si>
    <t>Subventii de la bugetul de stat catre bugetele locale pentru finantarea altor investitii în sanatate</t>
  </si>
  <si>
    <t>420216</t>
  </si>
  <si>
    <t>42021603</t>
  </si>
  <si>
    <t>Sume din bugetul de stat catre bugetele locale pentru finantarea aparaturii medicale si echipamentelor de comunicatii în urgenta în sanatate</t>
  </si>
  <si>
    <t>43101601</t>
  </si>
  <si>
    <t>ROMÂNIA</t>
  </si>
  <si>
    <t>JUDEŢUL MUREŞ</t>
  </si>
  <si>
    <t>CONSILIUL JUDEŢEAN MUREŞ</t>
  </si>
  <si>
    <t>Invatamant ( cod 65.10.03+65.10.04+65.10.05+65.10.07+65.10.11+65.10.50)</t>
  </si>
  <si>
    <t>CHELTUIELI CURENTE (cod 10+20+30+40+50+51SF+55SF+57+59)</t>
  </si>
  <si>
    <t>6510</t>
  </si>
  <si>
    <t>01F</t>
  </si>
  <si>
    <t>Venituri din valorificarea produselor obtinute din activitatea proprie sau anexa</t>
  </si>
  <si>
    <t>331016</t>
  </si>
  <si>
    <t>Prevederi anuale</t>
  </si>
  <si>
    <t>TITLUL XIX PLĂȚI EFECTUATE ÎN ANII PRECEDENȚI ȘI RECUPERATE ÎN ANUL CURENT</t>
  </si>
  <si>
    <t>Plați efectuate în anii precedenți și recuperate în anul curent</t>
  </si>
  <si>
    <t>85F</t>
  </si>
  <si>
    <t>III. OPERAȚIUNI FINANCIARE</t>
  </si>
  <si>
    <t>0016</t>
  </si>
  <si>
    <t>Alte operațiuni financiare</t>
  </si>
  <si>
    <t>Sume din excedentul anului precedent pentru acoperirea golurilor temporare de casă</t>
  </si>
  <si>
    <t>4110</t>
  </si>
  <si>
    <t>411006</t>
  </si>
  <si>
    <t>Plați efectuate în anii precedenți și recuperate în anul curent în secțiunea de dezvoltare</t>
  </si>
  <si>
    <t>II. VENITURI DIN CAPITAL (cod 39.02)</t>
  </si>
  <si>
    <t>Venituri din valorificarea unor bunuri (cod 39.02.01+39.02.50)</t>
  </si>
  <si>
    <t>III. OPERAȚIUNI FINANCIARE (cod 40.02+41.02)</t>
  </si>
  <si>
    <t>Încasări din rambursarea împrumuturilor acordate</t>
  </si>
  <si>
    <t>Sume din excedentul bugetului local utilizate pentru finanțarea cheltuielilor secțiunii de dezvoltare</t>
  </si>
  <si>
    <t>4002</t>
  </si>
  <si>
    <t>4002014</t>
  </si>
  <si>
    <t>Sume din excedentul anului precedent pentru acoperirea golurilor temporare de casă ale secțiunii de funcționare</t>
  </si>
  <si>
    <t>4002011</t>
  </si>
  <si>
    <t>Sume primite de la UE/alti donatori in contul platilor efectuate si prefinantari aferente cadrului financiar 2014-2020 ( cod 48.10.01 la cod 48.10.05+48.10.11+48.10.12+48.10.15+48.10.19)</t>
  </si>
  <si>
    <t>Fondul European de Dezvoltare Regional? (FEDR) (cod 48.10.01.01+48.10.01.02+48.10.01.03)</t>
  </si>
  <si>
    <t>4810</t>
  </si>
  <si>
    <t>481001</t>
  </si>
  <si>
    <t>48100101</t>
  </si>
  <si>
    <t>Transferuri voluntare, altele decat subventiile (cod 37.02.04+37.02.05)</t>
  </si>
  <si>
    <t>3702</t>
  </si>
  <si>
    <t>370204</t>
  </si>
  <si>
    <t>Subventii primite din Fondul de Interventie**)</t>
  </si>
  <si>
    <t>420228</t>
  </si>
  <si>
    <t>Transferuri voluntare, altele decat subventiile (cod 37.02.01+37.02.03+37.02.50)</t>
  </si>
  <si>
    <t>370203</t>
  </si>
  <si>
    <t>Diverse venituri (cod 36.10.04+36.10.50)</t>
  </si>
  <si>
    <t>3610</t>
  </si>
  <si>
    <t>361050</t>
  </si>
  <si>
    <t>580203</t>
  </si>
  <si>
    <t>Subventii de la bugetul de stat catre bugetele locale pentru finantarea aparaturii medicale si echipamentelor de comunicatii în urgenta în sanatate</t>
  </si>
  <si>
    <t>Subventii de la bugetul de stat catre bugetele locale pentru finantarea reparatiilor capitale în sanatate</t>
  </si>
  <si>
    <t>42021601</t>
  </si>
  <si>
    <t>42021602</t>
  </si>
  <si>
    <t>Taxe speciale</t>
  </si>
  <si>
    <t>360206</t>
  </si>
  <si>
    <t>Venituri din recuperarea cheltuielilor de judecată, imputații și despăgubiri</t>
  </si>
  <si>
    <t>Subventii de la bugetul de stat catre institutii publice finantate partial sau integral din venit.proprii necesare sustinerii derularii proiectelor finantate din fonduri externe nerambursabile (FEN) postaderare afr. perioadei de programare 201</t>
  </si>
  <si>
    <t>421070</t>
  </si>
  <si>
    <t>Sume alocate pentru stimulentul de risc</t>
  </si>
  <si>
    <t>431040</t>
  </si>
  <si>
    <t>Subventii de la bugetul de stat (cod 42.10.11+42.10.43)</t>
  </si>
  <si>
    <t>421082</t>
  </si>
  <si>
    <t>Amenzi, penalitati si confiscari (cod 35.10.50)</t>
  </si>
  <si>
    <t>Alte amenzi, penalitati si confiscari</t>
  </si>
  <si>
    <t>3510</t>
  </si>
  <si>
    <t>351050</t>
  </si>
  <si>
    <t>Transferuri aferente cheltuielilor cu alocatia de hrana pentru personalul din serviciile sociale private aflat in izolare preventiva la locul de munca</t>
  </si>
  <si>
    <t>550173</t>
  </si>
  <si>
    <t>Transferuri aferente cheltuielilor cu alocatia de hrana si cu indemnizatia de cazare pentru personalul din serviciile sociale publice aflat in izolare preventiva la locul de munca</t>
  </si>
  <si>
    <t>510176</t>
  </si>
  <si>
    <t>Subventii de la bugetul de stat pentru decontarea cheltuielilor pentru carantina</t>
  </si>
  <si>
    <t>420280</t>
  </si>
  <si>
    <t>Sume primite în contul platilor efectuate în anii anteriori</t>
  </si>
  <si>
    <t>48100102</t>
  </si>
  <si>
    <t>Din care SCJU</t>
  </si>
  <si>
    <t>Sume primite in contul platilor efectuate in anii anteriori</t>
  </si>
  <si>
    <t>Prefinanțare</t>
  </si>
  <si>
    <t>Venituri din vânzarea unor bunuri</t>
  </si>
  <si>
    <t>EXECUŢIA  BUGETULUI INSTITUȚIILOR FINANȚATE INTEGRAL SAU PARȚIAL DIN VENITURI PROPRII LA 31 DECEMBRIE 2020</t>
  </si>
  <si>
    <t>EXECUȚIA BUGETULUI JUDEȚULUI MUREȘ LA 31 DECEMBRIE 2020</t>
  </si>
  <si>
    <t>EXECUȚIA BUGETULUI GENERAL CONSOLIDAT AL JUDEȚULUI MUREȘ LA 31 DECEMBRIE 2020</t>
  </si>
  <si>
    <t>Prevederi trimestriale</t>
  </si>
  <si>
    <t>% col.3/col.2</t>
  </si>
  <si>
    <t>Realizat la 31.12.2020</t>
  </si>
  <si>
    <t>Anexa nr.3 la HCJ nr.______/2021</t>
  </si>
  <si>
    <t>Anexa nr.2 la HCJ nr.______/2021</t>
  </si>
  <si>
    <t>Anexa nr.1 la HCJ  nr._______/2021</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</si>
</sst>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1"/>
      <color theme="1"/>
      <name val="Calibri"/>
      <family val="2"/>
    </font>
    <font>
      <sz val="11"/>
      <color indexed="8"/>
      <name val="Calibri"/>
      <family val="2"/>
    </font>
    <font>
      <b/>
      <i/>
      <sz val="10"/>
      <name val="Tahoma"/>
      <family val="2"/>
    </font>
    <font>
      <i/>
      <sz val="10"/>
      <name val="Tahoma"/>
      <family val="2"/>
    </font>
    <font>
      <sz val="10"/>
      <name val="Tahoma"/>
      <family val="2"/>
    </font>
    <font>
      <sz val="10"/>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8"/>
      <name val="Tahoma"/>
      <family val="2"/>
    </font>
    <font>
      <b/>
      <i/>
      <sz val="10"/>
      <color indexed="8"/>
      <name val="Tahom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1"/>
      <name val="Tahoma"/>
      <family val="2"/>
    </font>
    <font>
      <b/>
      <i/>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27" borderId="3" applyNumberFormat="0" applyAlignment="0" applyProtection="0"/>
    <xf numFmtId="0" fontId="30"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0" fontId="5" fillId="0" borderId="0">
      <alignment/>
      <protection/>
    </xf>
    <xf numFmtId="0" fontId="4" fillId="0" borderId="0">
      <alignment/>
      <protection/>
    </xf>
    <xf numFmtId="0" fontId="0" fillId="31" borderId="4" applyNumberFormat="0" applyFon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applyFont="1" applyAlignment="1">
      <alignment/>
    </xf>
    <xf numFmtId="0" fontId="3" fillId="0" borderId="0" xfId="0" applyFont="1" applyAlignment="1">
      <alignment/>
    </xf>
    <xf numFmtId="0" fontId="2" fillId="33" borderId="10" xfId="49" applyFont="1" applyFill="1" applyBorder="1" applyAlignment="1">
      <alignment horizontal="center" vertical="center" wrapText="1"/>
      <protection/>
    </xf>
    <xf numFmtId="3" fontId="2" fillId="33" borderId="10" xfId="48" applyNumberFormat="1" applyFont="1" applyFill="1" applyBorder="1" applyAlignment="1">
      <alignment horizontal="center" vertical="center" wrapText="1"/>
      <protection/>
    </xf>
    <xf numFmtId="0" fontId="3" fillId="0" borderId="11" xfId="0" applyFont="1" applyBorder="1" applyAlignment="1">
      <alignment/>
    </xf>
    <xf numFmtId="3" fontId="3" fillId="0" borderId="11" xfId="0" applyNumberFormat="1" applyFont="1" applyBorder="1" applyAlignment="1">
      <alignment horizontal="right"/>
    </xf>
    <xf numFmtId="0" fontId="3" fillId="0" borderId="0" xfId="0" applyFont="1" applyAlignment="1">
      <alignment wrapText="1"/>
    </xf>
    <xf numFmtId="0" fontId="3" fillId="0" borderId="12" xfId="0" applyFont="1" applyBorder="1" applyAlignment="1">
      <alignment wrapText="1"/>
    </xf>
    <xf numFmtId="0" fontId="0" fillId="0" borderId="0" xfId="0" applyAlignment="1">
      <alignment wrapText="1"/>
    </xf>
    <xf numFmtId="3" fontId="0" fillId="0" borderId="0" xfId="0" applyNumberFormat="1" applyAlignment="1">
      <alignment/>
    </xf>
    <xf numFmtId="0" fontId="40" fillId="0" borderId="0" xfId="0" applyFont="1" applyAlignment="1">
      <alignment/>
    </xf>
    <xf numFmtId="0" fontId="40" fillId="0" borderId="0" xfId="0" applyFont="1" applyAlignment="1">
      <alignment wrapText="1"/>
    </xf>
    <xf numFmtId="3" fontId="40" fillId="0" borderId="0" xfId="0" applyNumberFormat="1" applyFont="1" applyAlignment="1">
      <alignment/>
    </xf>
    <xf numFmtId="0" fontId="3" fillId="0" borderId="10" xfId="49" applyFont="1" applyFill="1" applyBorder="1" applyAlignment="1">
      <alignment wrapText="1"/>
      <protection/>
    </xf>
    <xf numFmtId="0" fontId="3" fillId="0" borderId="10" xfId="49" applyFont="1" applyFill="1" applyBorder="1" applyAlignment="1">
      <alignment horizontal="left" vertical="center"/>
      <protection/>
    </xf>
    <xf numFmtId="3" fontId="40" fillId="0" borderId="10" xfId="0" applyNumberFormat="1" applyFont="1" applyBorder="1" applyAlignment="1">
      <alignment/>
    </xf>
    <xf numFmtId="0" fontId="41" fillId="0" borderId="0" xfId="0" applyFont="1" applyAlignment="1">
      <alignment wrapText="1"/>
    </xf>
    <xf numFmtId="0" fontId="2" fillId="0" borderId="0" xfId="0" applyFont="1" applyAlignment="1">
      <alignment horizontal="left"/>
    </xf>
    <xf numFmtId="0" fontId="2" fillId="33" borderId="12" xfId="49" applyFont="1" applyFill="1" applyBorder="1" applyAlignment="1">
      <alignment horizontal="center" vertical="center" wrapText="1"/>
      <protection/>
    </xf>
    <xf numFmtId="0" fontId="2" fillId="33" borderId="11" xfId="49" applyFont="1" applyFill="1" applyBorder="1" applyAlignment="1">
      <alignment horizontal="center" vertical="center" wrapText="1"/>
      <protection/>
    </xf>
    <xf numFmtId="3" fontId="2" fillId="33" borderId="11" xfId="48" applyNumberFormat="1" applyFont="1" applyFill="1" applyBorder="1" applyAlignment="1">
      <alignment horizontal="center" vertical="center" wrapText="1"/>
      <protection/>
    </xf>
    <xf numFmtId="0" fontId="3" fillId="0" borderId="11" xfId="0" applyFont="1" applyBorder="1" applyAlignment="1">
      <alignment horizontal="left"/>
    </xf>
    <xf numFmtId="49" fontId="3" fillId="0" borderId="11" xfId="0" applyNumberFormat="1" applyFont="1" applyBorder="1" applyAlignment="1">
      <alignment/>
    </xf>
    <xf numFmtId="49" fontId="3" fillId="0" borderId="11" xfId="0" applyNumberFormat="1" applyFont="1" applyBorder="1" applyAlignment="1">
      <alignment horizontal="left"/>
    </xf>
    <xf numFmtId="10" fontId="3" fillId="0" borderId="11" xfId="0" applyNumberFormat="1" applyFont="1" applyBorder="1" applyAlignment="1">
      <alignment horizontal="right"/>
    </xf>
    <xf numFmtId="0" fontId="40" fillId="0" borderId="0" xfId="0" applyFont="1" applyAlignment="1">
      <alignment horizontal="right"/>
    </xf>
    <xf numFmtId="3" fontId="3" fillId="0" borderId="10" xfId="0" applyNumberFormat="1" applyFont="1" applyBorder="1" applyAlignment="1">
      <alignment horizontal="right"/>
    </xf>
    <xf numFmtId="0" fontId="2" fillId="0" borderId="0" xfId="0" applyFont="1" applyAlignment="1">
      <alignment horizontal="left"/>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03" xfId="48"/>
    <cellStyle name="Normal_Machete buget 99"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11"/>
  <sheetViews>
    <sheetView zoomScalePageLayoutView="0" workbookViewId="0" topLeftCell="A1">
      <selection activeCell="D710" sqref="D710"/>
    </sheetView>
  </sheetViews>
  <sheetFormatPr defaultColWidth="9.140625" defaultRowHeight="15"/>
  <cols>
    <col min="1" max="1" width="62.00390625" style="11" customWidth="1"/>
    <col min="2" max="2" width="11.8515625" style="10" customWidth="1"/>
    <col min="3" max="3" width="13.421875" style="10" bestFit="1" customWidth="1"/>
    <col min="4" max="4" width="12.421875" style="10" customWidth="1"/>
    <col min="5" max="5" width="13.28125" style="10" bestFit="1" customWidth="1"/>
    <col min="6" max="6" width="13.140625" style="10" bestFit="1" customWidth="1"/>
    <col min="7" max="7" width="10.7109375" style="10" bestFit="1" customWidth="1"/>
    <col min="8" max="8" width="11.7109375" style="10" bestFit="1" customWidth="1"/>
    <col min="9" max="16384" width="9.140625" style="10" customWidth="1"/>
  </cols>
  <sheetData>
    <row r="1" spans="1:6" ht="12.75">
      <c r="A1" s="16" t="s">
        <v>365</v>
      </c>
      <c r="F1" s="25" t="s">
        <v>447</v>
      </c>
    </row>
    <row r="2" ht="12.75">
      <c r="A2" s="16" t="s">
        <v>366</v>
      </c>
    </row>
    <row r="3" ht="12.75">
      <c r="A3" s="16" t="s">
        <v>367</v>
      </c>
    </row>
    <row r="4" spans="1:4" ht="12.75">
      <c r="A4" s="27"/>
      <c r="B4" s="27"/>
      <c r="C4" s="27"/>
      <c r="D4" s="17"/>
    </row>
    <row r="5" spans="1:6" ht="12.75">
      <c r="A5" s="28" t="s">
        <v>441</v>
      </c>
      <c r="B5" s="28"/>
      <c r="C5" s="28"/>
      <c r="D5" s="28"/>
      <c r="E5" s="28"/>
      <c r="F5" s="28"/>
    </row>
    <row r="6" spans="1:4" ht="12.75">
      <c r="A6" s="6"/>
      <c r="B6" s="1"/>
      <c r="C6" s="1"/>
      <c r="D6" s="1"/>
    </row>
    <row r="7" spans="1:6" ht="26.25">
      <c r="A7" s="2" t="s">
        <v>0</v>
      </c>
      <c r="B7" s="2" t="s">
        <v>1</v>
      </c>
      <c r="C7" s="3" t="s">
        <v>374</v>
      </c>
      <c r="D7" s="3" t="s">
        <v>442</v>
      </c>
      <c r="E7" s="3" t="s">
        <v>444</v>
      </c>
      <c r="F7" s="3" t="s">
        <v>443</v>
      </c>
    </row>
    <row r="8" spans="1:6" ht="12.75">
      <c r="A8" s="18"/>
      <c r="B8" s="19"/>
      <c r="C8" s="20">
        <v>1</v>
      </c>
      <c r="D8" s="20">
        <v>2</v>
      </c>
      <c r="E8" s="20">
        <v>3</v>
      </c>
      <c r="F8" s="20">
        <v>4</v>
      </c>
    </row>
    <row r="9" spans="1:6" ht="26.25">
      <c r="A9" s="7" t="s">
        <v>140</v>
      </c>
      <c r="B9" s="4" t="s">
        <v>141</v>
      </c>
      <c r="C9" s="5">
        <f>C15+C19+C23+C28+C32+C41+C45+C49+C55+C65+C79+C89+C91+C59</f>
        <v>798626000</v>
      </c>
      <c r="D9" s="5">
        <f>D15+D19+D23+D28+D32+D41+D45+D49+D55+D65+D79+D89+D91+D59</f>
        <v>874778000</v>
      </c>
      <c r="E9" s="5">
        <f>E15+E19+E23+E28+E32+E41+E45+E49+E55+E65+E79+E89+E91+E59</f>
        <v>767018327</v>
      </c>
      <c r="F9" s="24">
        <f aca="true" t="shared" si="0" ref="F9:F37">E9/C9</f>
        <v>0.9604224342808774</v>
      </c>
    </row>
    <row r="10" spans="1:8" ht="12.75">
      <c r="A10" s="7" t="s">
        <v>142</v>
      </c>
      <c r="B10" s="4" t="s">
        <v>143</v>
      </c>
      <c r="C10" s="5">
        <f>C11-C19</f>
        <v>385358000</v>
      </c>
      <c r="D10" s="5">
        <f>D11-D19</f>
        <v>363283000</v>
      </c>
      <c r="E10" s="5">
        <f>E11-E19</f>
        <v>341693241</v>
      </c>
      <c r="F10" s="24">
        <f t="shared" si="0"/>
        <v>0.8866904047664769</v>
      </c>
      <c r="H10" s="12"/>
    </row>
    <row r="11" spans="1:6" ht="12.75">
      <c r="A11" s="7" t="s">
        <v>144</v>
      </c>
      <c r="B11" s="4" t="s">
        <v>5</v>
      </c>
      <c r="C11" s="5">
        <f>C12+C26</f>
        <v>535581000</v>
      </c>
      <c r="D11" s="5">
        <f>D12+D26</f>
        <v>568977000</v>
      </c>
      <c r="E11" s="5">
        <f>E12+E26</f>
        <v>547111714</v>
      </c>
      <c r="F11" s="24">
        <f t="shared" si="0"/>
        <v>1.0215293559704322</v>
      </c>
    </row>
    <row r="12" spans="1:6" ht="12.75">
      <c r="A12" s="7" t="s">
        <v>145</v>
      </c>
      <c r="B12" s="4" t="s">
        <v>146</v>
      </c>
      <c r="C12" s="5">
        <f>C13+C18</f>
        <v>256718000</v>
      </c>
      <c r="D12" s="5">
        <f>D13+D18</f>
        <v>299368000</v>
      </c>
      <c r="E12" s="5">
        <f>E13+E18</f>
        <v>299058596</v>
      </c>
      <c r="F12" s="24">
        <f t="shared" si="0"/>
        <v>1.1649303749639683</v>
      </c>
    </row>
    <row r="13" spans="1:6" ht="26.25">
      <c r="A13" s="7" t="s">
        <v>147</v>
      </c>
      <c r="B13" s="4" t="s">
        <v>148</v>
      </c>
      <c r="C13" s="5">
        <f aca="true" t="shared" si="1" ref="C13:E14">C14</f>
        <v>105395000</v>
      </c>
      <c r="D13" s="5">
        <f t="shared" si="1"/>
        <v>92574000</v>
      </c>
      <c r="E13" s="5">
        <f t="shared" si="1"/>
        <v>92242756</v>
      </c>
      <c r="F13" s="24">
        <f t="shared" si="0"/>
        <v>0.8752099814981735</v>
      </c>
    </row>
    <row r="14" spans="1:6" ht="26.25">
      <c r="A14" s="7" t="s">
        <v>149</v>
      </c>
      <c r="B14" s="4" t="s">
        <v>150</v>
      </c>
      <c r="C14" s="5">
        <f t="shared" si="1"/>
        <v>105395000</v>
      </c>
      <c r="D14" s="5">
        <f t="shared" si="1"/>
        <v>92574000</v>
      </c>
      <c r="E14" s="5">
        <f t="shared" si="1"/>
        <v>92242756</v>
      </c>
      <c r="F14" s="24">
        <f t="shared" si="0"/>
        <v>0.8752099814981735</v>
      </c>
    </row>
    <row r="15" spans="1:6" ht="12.7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C354</f>
        <v>93234000</v>
      </c>
      <c r="D16" s="5">
        <f t="shared" si="2"/>
        <v>80815000</v>
      </c>
      <c r="E16" s="5">
        <f t="shared" si="2"/>
        <v>80814933</v>
      </c>
      <c r="F16" s="24">
        <f t="shared" si="0"/>
        <v>0.8667968015959843</v>
      </c>
    </row>
    <row r="17" spans="1:6" ht="26.25">
      <c r="A17" s="7" t="s">
        <v>155</v>
      </c>
      <c r="B17" s="4" t="s">
        <v>156</v>
      </c>
      <c r="C17" s="5">
        <f t="shared" si="2"/>
        <v>12161000</v>
      </c>
      <c r="D17" s="5">
        <f t="shared" si="2"/>
        <v>11759000</v>
      </c>
      <c r="E17" s="5">
        <f t="shared" si="2"/>
        <v>11427823</v>
      </c>
      <c r="F17" s="24">
        <f t="shared" si="0"/>
        <v>0.9397107968094729</v>
      </c>
    </row>
    <row r="18" spans="1:6" ht="26.25">
      <c r="A18" s="7" t="s">
        <v>157</v>
      </c>
      <c r="B18" s="4" t="s">
        <v>158</v>
      </c>
      <c r="C18" s="5">
        <f>C19+C23</f>
        <v>151323000</v>
      </c>
      <c r="D18" s="5">
        <f>D19+D23</f>
        <v>206794000</v>
      </c>
      <c r="E18" s="5">
        <f>E19+E23</f>
        <v>206815840</v>
      </c>
      <c r="F18" s="24">
        <f t="shared" si="0"/>
        <v>1.36671781553366</v>
      </c>
    </row>
    <row r="19" spans="1:6" ht="26.25">
      <c r="A19" s="7" t="s">
        <v>159</v>
      </c>
      <c r="B19" s="4" t="s">
        <v>160</v>
      </c>
      <c r="C19" s="5">
        <f>C20+C21+C22</f>
        <v>150223000</v>
      </c>
      <c r="D19" s="5">
        <f>D20+D21+D22</f>
        <v>205694000</v>
      </c>
      <c r="E19" s="5">
        <f>E20+E21+E22</f>
        <v>205418473</v>
      </c>
      <c r="F19" s="24">
        <f t="shared" si="0"/>
        <v>1.3674235836057063</v>
      </c>
    </row>
    <row r="20" spans="1:6" ht="26.25">
      <c r="A20" s="7" t="s">
        <v>161</v>
      </c>
      <c r="B20" s="4" t="s">
        <v>162</v>
      </c>
      <c r="C20" s="5">
        <f aca="true" t="shared" si="3" ref="C20:E22">C358</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6.25">
      <c r="A22" s="7" t="s">
        <v>165</v>
      </c>
      <c r="B22" s="4" t="s">
        <v>166</v>
      </c>
      <c r="C22" s="5">
        <f t="shared" si="3"/>
        <v>79623000</v>
      </c>
      <c r="D22" s="5">
        <f t="shared" si="3"/>
        <v>112210000</v>
      </c>
      <c r="E22" s="5">
        <f t="shared" si="3"/>
        <v>111934473</v>
      </c>
      <c r="F22" s="24">
        <f t="shared" si="0"/>
        <v>1.4058057722014996</v>
      </c>
    </row>
    <row r="23" spans="1:6" ht="26.2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C362</f>
        <v>100000</v>
      </c>
      <c r="D24" s="5">
        <f t="shared" si="4"/>
        <v>100000</v>
      </c>
      <c r="E24" s="5">
        <f t="shared" si="4"/>
        <v>122844</v>
      </c>
      <c r="F24" s="24">
        <f t="shared" si="0"/>
        <v>1.22844</v>
      </c>
    </row>
    <row r="25" spans="1:6" ht="26.25">
      <c r="A25" s="7" t="s">
        <v>171</v>
      </c>
      <c r="B25" s="4" t="s">
        <v>172</v>
      </c>
      <c r="C25" s="5">
        <f t="shared" si="4"/>
        <v>1000000</v>
      </c>
      <c r="D25" s="5">
        <f t="shared" si="4"/>
        <v>1000000</v>
      </c>
      <c r="E25" s="5">
        <f t="shared" si="4"/>
        <v>1274523</v>
      </c>
      <c r="F25" s="24">
        <f t="shared" si="0"/>
        <v>1.274523</v>
      </c>
    </row>
    <row r="26" spans="1:6" ht="12.75">
      <c r="A26" s="7" t="s">
        <v>173</v>
      </c>
      <c r="B26" s="4" t="s">
        <v>7</v>
      </c>
      <c r="C26" s="5">
        <f>C27+C31</f>
        <v>278863000</v>
      </c>
      <c r="D26" s="5">
        <f>D27+D31</f>
        <v>269609000</v>
      </c>
      <c r="E26" s="5">
        <f>E27+E31</f>
        <v>248053118</v>
      </c>
      <c r="F26" s="24">
        <f t="shared" si="0"/>
        <v>0.8895160634433396</v>
      </c>
    </row>
    <row r="27" spans="1:6" ht="12.75">
      <c r="A27" s="7" t="s">
        <v>174</v>
      </c>
      <c r="B27" s="4" t="s">
        <v>9</v>
      </c>
      <c r="C27" s="5">
        <f aca="true" t="shared" si="5" ref="C27:E29">C28</f>
        <v>1040000</v>
      </c>
      <c r="D27" s="5">
        <f t="shared" si="5"/>
        <v>800000</v>
      </c>
      <c r="E27" s="5">
        <f t="shared" si="5"/>
        <v>1124570</v>
      </c>
      <c r="F27" s="24">
        <f t="shared" si="0"/>
        <v>1.0813173076923077</v>
      </c>
    </row>
    <row r="28" spans="1:6" ht="12.75">
      <c r="A28" s="7" t="s">
        <v>175</v>
      </c>
      <c r="B28" s="4" t="s">
        <v>176</v>
      </c>
      <c r="C28" s="5">
        <f t="shared" si="5"/>
        <v>1040000</v>
      </c>
      <c r="D28" s="5">
        <f t="shared" si="5"/>
        <v>800000</v>
      </c>
      <c r="E28" s="5">
        <f t="shared" si="5"/>
        <v>1124570</v>
      </c>
      <c r="F28" s="24">
        <f t="shared" si="0"/>
        <v>1.0813173076923077</v>
      </c>
    </row>
    <row r="29" spans="1:6" ht="12.75">
      <c r="A29" s="7" t="s">
        <v>177</v>
      </c>
      <c r="B29" s="4" t="s">
        <v>178</v>
      </c>
      <c r="C29" s="5">
        <f t="shared" si="5"/>
        <v>1040000</v>
      </c>
      <c r="D29" s="5">
        <f t="shared" si="5"/>
        <v>800000</v>
      </c>
      <c r="E29" s="5">
        <f t="shared" si="5"/>
        <v>1124570</v>
      </c>
      <c r="F29" s="24">
        <f t="shared" si="0"/>
        <v>1.0813173076923077</v>
      </c>
    </row>
    <row r="30" spans="1:6" ht="12.75">
      <c r="A30" s="7" t="s">
        <v>14</v>
      </c>
      <c r="B30" s="4" t="s">
        <v>179</v>
      </c>
      <c r="C30" s="5">
        <f>C368</f>
        <v>1040000</v>
      </c>
      <c r="D30" s="5">
        <f>D368</f>
        <v>800000</v>
      </c>
      <c r="E30" s="5">
        <f>E368</f>
        <v>1124570</v>
      </c>
      <c r="F30" s="24">
        <f t="shared" si="0"/>
        <v>1.0813173076923077</v>
      </c>
    </row>
    <row r="31" spans="1:6" ht="26.25">
      <c r="A31" s="7" t="s">
        <v>180</v>
      </c>
      <c r="B31" s="4" t="s">
        <v>17</v>
      </c>
      <c r="C31" s="5">
        <f>C32+C41+C45</f>
        <v>277823000</v>
      </c>
      <c r="D31" s="5">
        <f>D32+D41+D45</f>
        <v>268809000</v>
      </c>
      <c r="E31" s="5">
        <f>E32+E41+E45</f>
        <v>246928548</v>
      </c>
      <c r="F31" s="24">
        <f t="shared" si="0"/>
        <v>0.8887980764731501</v>
      </c>
    </row>
    <row r="32" spans="1:6" ht="39">
      <c r="A32" s="7" t="s">
        <v>181</v>
      </c>
      <c r="B32" s="4" t="s">
        <v>182</v>
      </c>
      <c r="C32" s="5">
        <f>C33+C35+C36+C37+C39+C40+C34+C38</f>
        <v>226043000</v>
      </c>
      <c r="D32" s="5">
        <f>D33+D35+D36+D37+D39+D40+D34+D38</f>
        <v>264423000</v>
      </c>
      <c r="E32" s="5">
        <f>E33+E35+E36+E37+E39+E40+E34+E38</f>
        <v>238809787</v>
      </c>
      <c r="F32" s="24">
        <f t="shared" si="0"/>
        <v>1.0564794618722986</v>
      </c>
    </row>
    <row r="33" spans="1:6" ht="14.25">
      <c r="A33" s="7" t="s">
        <v>20</v>
      </c>
      <c r="B33" s="4" t="s">
        <v>21</v>
      </c>
      <c r="C33" s="5">
        <f aca="true" t="shared" si="6" ref="C33:E40">C371</f>
        <v>2485000</v>
      </c>
      <c r="D33" s="5">
        <f t="shared" si="6"/>
        <v>1945000</v>
      </c>
      <c r="E33" s="5">
        <f t="shared" si="6"/>
        <v>1871088</v>
      </c>
      <c r="F33" s="24">
        <f t="shared" si="0"/>
        <v>0.7529529175050301</v>
      </c>
    </row>
    <row r="34" spans="1:6" ht="27">
      <c r="A34" s="7" t="s">
        <v>372</v>
      </c>
      <c r="B34" s="4" t="s">
        <v>373</v>
      </c>
      <c r="C34" s="5">
        <f t="shared" si="6"/>
        <v>3000</v>
      </c>
      <c r="D34" s="5">
        <f t="shared" si="6"/>
        <v>3000</v>
      </c>
      <c r="E34" s="5">
        <f t="shared" si="6"/>
        <v>0</v>
      </c>
      <c r="F34" s="24">
        <f t="shared" si="0"/>
        <v>0</v>
      </c>
    </row>
    <row r="35" spans="1:6" ht="12.75">
      <c r="A35" s="7" t="s">
        <v>183</v>
      </c>
      <c r="B35" s="4" t="s">
        <v>184</v>
      </c>
      <c r="C35" s="5">
        <f t="shared" si="6"/>
        <v>3000000</v>
      </c>
      <c r="D35" s="5">
        <f t="shared" si="6"/>
        <v>3000000</v>
      </c>
      <c r="E35" s="5">
        <f t="shared" si="6"/>
        <v>3001782</v>
      </c>
      <c r="F35" s="24">
        <f t="shared" si="0"/>
        <v>1.000594</v>
      </c>
    </row>
    <row r="36" spans="1:6" ht="14.25">
      <c r="A36" s="7" t="s">
        <v>22</v>
      </c>
      <c r="B36" s="4" t="s">
        <v>23</v>
      </c>
      <c r="C36" s="5">
        <f t="shared" si="6"/>
        <v>77000</v>
      </c>
      <c r="D36" s="5">
        <f t="shared" si="6"/>
        <v>63000</v>
      </c>
      <c r="E36" s="5">
        <f t="shared" si="6"/>
        <v>63355</v>
      </c>
      <c r="F36" s="24">
        <f t="shared" si="0"/>
        <v>0.8227922077922077</v>
      </c>
    </row>
    <row r="37" spans="1:6" ht="27">
      <c r="A37" s="7" t="s">
        <v>24</v>
      </c>
      <c r="B37" s="4" t="s">
        <v>25</v>
      </c>
      <c r="C37" s="5">
        <f t="shared" si="6"/>
        <v>159519000</v>
      </c>
      <c r="D37" s="5">
        <f t="shared" si="6"/>
        <v>202200000</v>
      </c>
      <c r="E37" s="5">
        <f t="shared" si="6"/>
        <v>179917542</v>
      </c>
      <c r="F37" s="24">
        <f t="shared" si="0"/>
        <v>1.1278753126586802</v>
      </c>
    </row>
    <row r="38" spans="1:6" ht="26.25">
      <c r="A38" s="7" t="s">
        <v>416</v>
      </c>
      <c r="B38" s="21">
        <v>330228</v>
      </c>
      <c r="C38" s="5">
        <f t="shared" si="6"/>
        <v>0</v>
      </c>
      <c r="D38" s="5">
        <f t="shared" si="6"/>
        <v>0</v>
      </c>
      <c r="E38" s="5">
        <f t="shared" si="6"/>
        <v>22562</v>
      </c>
      <c r="F38" s="24"/>
    </row>
    <row r="39" spans="1:6" ht="27">
      <c r="A39" s="7" t="s">
        <v>26</v>
      </c>
      <c r="B39" s="4" t="s">
        <v>27</v>
      </c>
      <c r="C39" s="5">
        <f t="shared" si="6"/>
        <v>58439000</v>
      </c>
      <c r="D39" s="5">
        <f t="shared" si="6"/>
        <v>55841000</v>
      </c>
      <c r="E39" s="5">
        <f t="shared" si="6"/>
        <v>52753009</v>
      </c>
      <c r="F39" s="24">
        <f aca="true" t="shared" si="7" ref="F39:F56">E39/C39</f>
        <v>0.9027021167371105</v>
      </c>
    </row>
    <row r="40" spans="1:6" ht="14.25">
      <c r="A40" s="7" t="s">
        <v>28</v>
      </c>
      <c r="B40" s="4" t="s">
        <v>29</v>
      </c>
      <c r="C40" s="5">
        <f t="shared" si="6"/>
        <v>2520000</v>
      </c>
      <c r="D40" s="5">
        <f t="shared" si="6"/>
        <v>1371000</v>
      </c>
      <c r="E40" s="5">
        <f t="shared" si="6"/>
        <v>1180449</v>
      </c>
      <c r="F40" s="24">
        <f t="shared" si="7"/>
        <v>0.46843214285714285</v>
      </c>
    </row>
    <row r="41" spans="1:6" ht="12.75">
      <c r="A41" s="7" t="s">
        <v>185</v>
      </c>
      <c r="B41" s="4" t="s">
        <v>186</v>
      </c>
      <c r="C41" s="5">
        <f>C42+C44</f>
        <v>0</v>
      </c>
      <c r="D41" s="5">
        <f>D42+D44</f>
        <v>114000</v>
      </c>
      <c r="E41" s="5">
        <f>E42+E44</f>
        <v>192343</v>
      </c>
      <c r="F41" s="24" t="e">
        <f t="shared" si="7"/>
        <v>#DIV/0!</v>
      </c>
    </row>
    <row r="42" spans="1:6" ht="26.25">
      <c r="A42" s="7" t="s">
        <v>187</v>
      </c>
      <c r="B42" s="4" t="s">
        <v>188</v>
      </c>
      <c r="C42" s="5">
        <f>C43</f>
        <v>0</v>
      </c>
      <c r="D42" s="5">
        <f>D43</f>
        <v>113000</v>
      </c>
      <c r="E42" s="5">
        <f>E43</f>
        <v>192249</v>
      </c>
      <c r="F42" s="24" t="e">
        <f t="shared" si="7"/>
        <v>#DIV/0!</v>
      </c>
    </row>
    <row r="43" spans="1:6" ht="26.25">
      <c r="A43" s="7" t="s">
        <v>189</v>
      </c>
      <c r="B43" s="4" t="s">
        <v>190</v>
      </c>
      <c r="C43" s="5">
        <f aca="true" t="shared" si="8" ref="C43:E44">C381</f>
        <v>0</v>
      </c>
      <c r="D43" s="5">
        <f t="shared" si="8"/>
        <v>113000</v>
      </c>
      <c r="E43" s="5">
        <f t="shared" si="8"/>
        <v>192249</v>
      </c>
      <c r="F43" s="24" t="e">
        <f t="shared" si="7"/>
        <v>#DIV/0!</v>
      </c>
    </row>
    <row r="44" spans="1:6" ht="14.25">
      <c r="A44" s="7" t="s">
        <v>424</v>
      </c>
      <c r="B44" s="4" t="s">
        <v>426</v>
      </c>
      <c r="C44" s="5">
        <f t="shared" si="8"/>
        <v>0</v>
      </c>
      <c r="D44" s="5">
        <f t="shared" si="8"/>
        <v>1000</v>
      </c>
      <c r="E44" s="5">
        <f t="shared" si="8"/>
        <v>94</v>
      </c>
      <c r="F44" s="24" t="e">
        <f t="shared" si="7"/>
        <v>#DIV/0!</v>
      </c>
    </row>
    <row r="45" spans="1:6" ht="39">
      <c r="A45" s="7" t="s">
        <v>191</v>
      </c>
      <c r="B45" s="4" t="s">
        <v>192</v>
      </c>
      <c r="C45" s="5">
        <f>C47+C46</f>
        <v>51780000</v>
      </c>
      <c r="D45" s="5">
        <f>D47+D46</f>
        <v>4272000</v>
      </c>
      <c r="E45" s="5">
        <f>E47+E46</f>
        <v>7926418</v>
      </c>
      <c r="F45" s="24">
        <f t="shared" si="7"/>
        <v>0.15307875627655465</v>
      </c>
    </row>
    <row r="46" spans="1:6" ht="12.75">
      <c r="A46" s="7" t="s">
        <v>414</v>
      </c>
      <c r="B46" s="4" t="s">
        <v>415</v>
      </c>
      <c r="C46" s="5">
        <f aca="true" t="shared" si="9" ref="C46:E47">C384</f>
        <v>51608000</v>
      </c>
      <c r="D46" s="5">
        <f t="shared" si="9"/>
        <v>1750000</v>
      </c>
      <c r="E46" s="5">
        <f t="shared" si="9"/>
        <v>5391807</v>
      </c>
      <c r="F46" s="24">
        <f t="shared" si="7"/>
        <v>0.10447618586265696</v>
      </c>
    </row>
    <row r="47" spans="1:6" ht="12.75">
      <c r="A47" s="7" t="s">
        <v>193</v>
      </c>
      <c r="B47" s="4" t="s">
        <v>194</v>
      </c>
      <c r="C47" s="5">
        <f t="shared" si="9"/>
        <v>172000</v>
      </c>
      <c r="D47" s="5">
        <f t="shared" si="9"/>
        <v>2522000</v>
      </c>
      <c r="E47" s="5">
        <f t="shared" si="9"/>
        <v>2534611</v>
      </c>
      <c r="F47" s="24">
        <f t="shared" si="7"/>
        <v>14.73611046511628</v>
      </c>
    </row>
    <row r="48" spans="1:6" ht="14.25">
      <c r="A48" s="7" t="s">
        <v>134</v>
      </c>
      <c r="B48" s="4" t="s">
        <v>17</v>
      </c>
      <c r="C48" s="5">
        <f>C49</f>
        <v>544000</v>
      </c>
      <c r="D48" s="5">
        <f>D49</f>
        <v>2853000</v>
      </c>
      <c r="E48" s="5">
        <f>E49</f>
        <v>2849411</v>
      </c>
      <c r="F48" s="24">
        <f t="shared" si="7"/>
        <v>5.237887867647059</v>
      </c>
    </row>
    <row r="49" spans="1:6" ht="14.25">
      <c r="A49" s="7" t="s">
        <v>135</v>
      </c>
      <c r="B49" s="4" t="s">
        <v>31</v>
      </c>
      <c r="C49" s="5">
        <f>C50+C51+C52+C53</f>
        <v>544000</v>
      </c>
      <c r="D49" s="5">
        <f>D50+D51+D52+D53</f>
        <v>2853000</v>
      </c>
      <c r="E49" s="5">
        <f>E50+E51+E52+E53</f>
        <v>2849411</v>
      </c>
      <c r="F49" s="24">
        <f t="shared" si="7"/>
        <v>5.237887867647059</v>
      </c>
    </row>
    <row r="50" spans="1:6" ht="14.25">
      <c r="A50" s="7" t="s">
        <v>32</v>
      </c>
      <c r="B50" s="4" t="s">
        <v>33</v>
      </c>
      <c r="C50" s="5">
        <f aca="true" t="shared" si="10" ref="C50:E51">C387</f>
        <v>480000</v>
      </c>
      <c r="D50" s="5">
        <f t="shared" si="10"/>
        <v>2783000</v>
      </c>
      <c r="E50" s="5">
        <f t="shared" si="10"/>
        <v>2780264</v>
      </c>
      <c r="F50" s="24">
        <f t="shared" si="7"/>
        <v>5.792216666666667</v>
      </c>
    </row>
    <row r="51" spans="1:6" ht="27">
      <c r="A51" s="7" t="s">
        <v>127</v>
      </c>
      <c r="B51" s="4" t="s">
        <v>35</v>
      </c>
      <c r="C51" s="5">
        <f t="shared" si="10"/>
        <v>-10812000</v>
      </c>
      <c r="D51" s="5">
        <f t="shared" si="10"/>
        <v>-11042000</v>
      </c>
      <c r="E51" s="5">
        <f t="shared" si="10"/>
        <v>-1750101</v>
      </c>
      <c r="F51" s="24">
        <f t="shared" si="7"/>
        <v>0.1618665371809101</v>
      </c>
    </row>
    <row r="52" spans="1:6" ht="14.25">
      <c r="A52" s="7" t="s">
        <v>36</v>
      </c>
      <c r="B52" s="4" t="s">
        <v>37</v>
      </c>
      <c r="C52" s="5">
        <f>C537</f>
        <v>10812000</v>
      </c>
      <c r="D52" s="5">
        <f>D537</f>
        <v>11042000</v>
      </c>
      <c r="E52" s="5">
        <f>E537</f>
        <v>1750101</v>
      </c>
      <c r="F52" s="24">
        <f t="shared" si="7"/>
        <v>0.1618665371809101</v>
      </c>
    </row>
    <row r="53" spans="1:6" ht="14.25">
      <c r="A53" s="7" t="s">
        <v>38</v>
      </c>
      <c r="B53" s="4" t="s">
        <v>39</v>
      </c>
      <c r="C53" s="5">
        <f>C389</f>
        <v>64000</v>
      </c>
      <c r="D53" s="5">
        <f>D389</f>
        <v>70000</v>
      </c>
      <c r="E53" s="5">
        <f>E389</f>
        <v>69147</v>
      </c>
      <c r="F53" s="24">
        <f t="shared" si="7"/>
        <v>1.080421875</v>
      </c>
    </row>
    <row r="54" spans="1:6" ht="14.25">
      <c r="A54" s="7" t="s">
        <v>40</v>
      </c>
      <c r="B54" s="4" t="s">
        <v>41</v>
      </c>
      <c r="C54" s="5">
        <f>C55</f>
        <v>0</v>
      </c>
      <c r="D54" s="5">
        <f>D55</f>
        <v>136000</v>
      </c>
      <c r="E54" s="5">
        <f>E55</f>
        <v>194169</v>
      </c>
      <c r="F54" s="24" t="e">
        <f t="shared" si="7"/>
        <v>#DIV/0!</v>
      </c>
    </row>
    <row r="55" spans="1:6" ht="14.25">
      <c r="A55" s="7" t="s">
        <v>42</v>
      </c>
      <c r="B55" s="4" t="s">
        <v>43</v>
      </c>
      <c r="C55" s="5">
        <f>C56+C57</f>
        <v>0</v>
      </c>
      <c r="D55" s="5">
        <f>D56+D57</f>
        <v>136000</v>
      </c>
      <c r="E55" s="5">
        <f>E56+E57</f>
        <v>194169</v>
      </c>
      <c r="F55" s="24" t="e">
        <f t="shared" si="7"/>
        <v>#DIV/0!</v>
      </c>
    </row>
    <row r="56" spans="1:6" ht="14.25">
      <c r="A56" s="7" t="s">
        <v>44</v>
      </c>
      <c r="B56" s="4" t="s">
        <v>45</v>
      </c>
      <c r="C56" s="5">
        <f aca="true" t="shared" si="11" ref="C56:E57">C540</f>
        <v>0</v>
      </c>
      <c r="D56" s="5">
        <f t="shared" si="11"/>
        <v>22000</v>
      </c>
      <c r="E56" s="5">
        <f t="shared" si="11"/>
        <v>22825</v>
      </c>
      <c r="F56" s="24" t="e">
        <f t="shared" si="7"/>
        <v>#DIV/0!</v>
      </c>
    </row>
    <row r="57" spans="1:6" ht="14.25">
      <c r="A57" s="7" t="s">
        <v>438</v>
      </c>
      <c r="B57" s="21">
        <v>390207</v>
      </c>
      <c r="C57" s="5">
        <f t="shared" si="11"/>
        <v>0</v>
      </c>
      <c r="D57" s="5">
        <f t="shared" si="11"/>
        <v>114000</v>
      </c>
      <c r="E57" s="5">
        <f t="shared" si="11"/>
        <v>171344</v>
      </c>
      <c r="F57" s="24"/>
    </row>
    <row r="58" spans="1:6" ht="14.25">
      <c r="A58" s="7" t="s">
        <v>378</v>
      </c>
      <c r="B58" s="22" t="s">
        <v>379</v>
      </c>
      <c r="C58" s="5">
        <f>C59</f>
        <v>0</v>
      </c>
      <c r="D58" s="5">
        <f>D59</f>
        <v>0</v>
      </c>
      <c r="E58" s="5">
        <f>E59</f>
        <v>0</v>
      </c>
      <c r="F58" s="24"/>
    </row>
    <row r="59" spans="1:6" ht="14.25">
      <c r="A59" s="7" t="s">
        <v>380</v>
      </c>
      <c r="B59" s="22" t="s">
        <v>382</v>
      </c>
      <c r="C59" s="5">
        <f>C60+C61+C62</f>
        <v>0</v>
      </c>
      <c r="D59" s="5">
        <f>D60+D61+D62</f>
        <v>0</v>
      </c>
      <c r="E59" s="5">
        <f>E60+E61+E62</f>
        <v>0</v>
      </c>
      <c r="F59" s="24"/>
    </row>
    <row r="60" spans="1:6" ht="27">
      <c r="A60" s="7" t="s">
        <v>381</v>
      </c>
      <c r="B60" s="22" t="s">
        <v>383</v>
      </c>
      <c r="C60" s="5">
        <f>C393</f>
        <v>0</v>
      </c>
      <c r="D60" s="5">
        <f>D393</f>
        <v>0</v>
      </c>
      <c r="E60" s="5">
        <f>E393</f>
        <v>0</v>
      </c>
      <c r="F60" s="24"/>
    </row>
    <row r="61" spans="1:6" ht="27">
      <c r="A61" s="7" t="s">
        <v>392</v>
      </c>
      <c r="B61" s="23" t="s">
        <v>393</v>
      </c>
      <c r="C61" s="5">
        <f>'Anexa nr.2'!C49</f>
        <v>0</v>
      </c>
      <c r="D61" s="5">
        <f>'Anexa nr.2'!D49</f>
        <v>0</v>
      </c>
      <c r="E61" s="5">
        <f>'Anexa nr.2'!E49</f>
        <v>0</v>
      </c>
      <c r="F61" s="24"/>
    </row>
    <row r="62" spans="1:6" ht="27">
      <c r="A62" s="7" t="s">
        <v>389</v>
      </c>
      <c r="B62" s="23" t="s">
        <v>391</v>
      </c>
      <c r="C62" s="5">
        <f>'Anexa nr.2'!C50</f>
        <v>0</v>
      </c>
      <c r="D62" s="5">
        <f>'Anexa nr.2'!D50</f>
        <v>0</v>
      </c>
      <c r="E62" s="5">
        <f>'Anexa nr.2'!E50</f>
        <v>0</v>
      </c>
      <c r="F62" s="24"/>
    </row>
    <row r="63" spans="1:6" ht="12.75">
      <c r="A63" s="7" t="s">
        <v>46</v>
      </c>
      <c r="B63" s="4" t="s">
        <v>47</v>
      </c>
      <c r="C63" s="5">
        <f>C64</f>
        <v>168066000</v>
      </c>
      <c r="D63" s="5">
        <f>D64</f>
        <v>204620000</v>
      </c>
      <c r="E63" s="5">
        <f>E64</f>
        <v>169681256</v>
      </c>
      <c r="F63" s="24">
        <f aca="true" t="shared" si="12" ref="F63:F71">E63/C63</f>
        <v>1.0096108433591566</v>
      </c>
    </row>
    <row r="64" spans="1:6" ht="26.25">
      <c r="A64" s="7" t="s">
        <v>195</v>
      </c>
      <c r="B64" s="4" t="s">
        <v>49</v>
      </c>
      <c r="C64" s="5">
        <f>C65+C79</f>
        <v>168066000</v>
      </c>
      <c r="D64" s="5">
        <f>D65+D79</f>
        <v>204620000</v>
      </c>
      <c r="E64" s="5">
        <f>E65+E79</f>
        <v>169681256</v>
      </c>
      <c r="F64" s="24">
        <f t="shared" si="12"/>
        <v>1.0096108433591566</v>
      </c>
    </row>
    <row r="65" spans="1:6" ht="78.75">
      <c r="A65" s="7" t="s">
        <v>196</v>
      </c>
      <c r="B65" s="4" t="s">
        <v>197</v>
      </c>
      <c r="C65" s="5">
        <f>C70+C73+C74+C76+C72+C66+C71+C75+C78+C77</f>
        <v>62233000</v>
      </c>
      <c r="D65" s="5">
        <f>D70+D73+D74+D76+D72+D66+D71+D75+D78+D77</f>
        <v>63225000</v>
      </c>
      <c r="E65" s="5">
        <f>E70+E73+E74+E76+E72+E66+E71+E75+E78+E77</f>
        <v>26368261</v>
      </c>
      <c r="F65" s="24">
        <f t="shared" si="12"/>
        <v>0.4237022319348256</v>
      </c>
    </row>
    <row r="66" spans="1:6" ht="26.25">
      <c r="A66" s="7" t="s">
        <v>359</v>
      </c>
      <c r="B66" s="4" t="s">
        <v>361</v>
      </c>
      <c r="C66" s="5">
        <f>C69+C67+C68</f>
        <v>10000000</v>
      </c>
      <c r="D66" s="5">
        <f>D69+D67+D68</f>
        <v>10000000</v>
      </c>
      <c r="E66" s="5">
        <f>E69+E67+E68</f>
        <v>9999875</v>
      </c>
      <c r="F66" s="24">
        <f t="shared" si="12"/>
        <v>0.9999875</v>
      </c>
    </row>
    <row r="67" spans="1:6" ht="39">
      <c r="A67" s="7" t="s">
        <v>410</v>
      </c>
      <c r="B67" s="4" t="s">
        <v>412</v>
      </c>
      <c r="C67" s="5">
        <f aca="true" t="shared" si="13" ref="C67:E69">C549</f>
        <v>0</v>
      </c>
      <c r="D67" s="5">
        <f t="shared" si="13"/>
        <v>45000</v>
      </c>
      <c r="E67" s="5">
        <f t="shared" si="13"/>
        <v>44875</v>
      </c>
      <c r="F67" s="24" t="e">
        <f t="shared" si="12"/>
        <v>#DIV/0!</v>
      </c>
    </row>
    <row r="68" spans="1:6" ht="26.25">
      <c r="A68" s="7" t="s">
        <v>411</v>
      </c>
      <c r="B68" s="4" t="s">
        <v>413</v>
      </c>
      <c r="C68" s="5">
        <f t="shared" si="13"/>
        <v>0</v>
      </c>
      <c r="D68" s="5">
        <f t="shared" si="13"/>
        <v>90000</v>
      </c>
      <c r="E68" s="5">
        <f t="shared" si="13"/>
        <v>90000</v>
      </c>
      <c r="F68" s="24" t="e">
        <f t="shared" si="12"/>
        <v>#DIV/0!</v>
      </c>
    </row>
    <row r="69" spans="1:6" ht="26.25">
      <c r="A69" s="7" t="s">
        <v>360</v>
      </c>
      <c r="B69" s="4" t="s">
        <v>362</v>
      </c>
      <c r="C69" s="5">
        <f t="shared" si="13"/>
        <v>10000000</v>
      </c>
      <c r="D69" s="5">
        <f t="shared" si="13"/>
        <v>9865000</v>
      </c>
      <c r="E69" s="5">
        <f t="shared" si="13"/>
        <v>9865000</v>
      </c>
      <c r="F69" s="24">
        <f t="shared" si="12"/>
        <v>0.9865</v>
      </c>
    </row>
    <row r="70" spans="1:6" ht="12.75">
      <c r="A70" s="7" t="s">
        <v>198</v>
      </c>
      <c r="B70" s="4" t="s">
        <v>199</v>
      </c>
      <c r="C70" s="5">
        <f aca="true" t="shared" si="14" ref="C70:E71">C397</f>
        <v>1749000</v>
      </c>
      <c r="D70" s="5">
        <f t="shared" si="14"/>
        <v>876000</v>
      </c>
      <c r="E70" s="5">
        <f t="shared" si="14"/>
        <v>574767</v>
      </c>
      <c r="F70" s="24">
        <f t="shared" si="12"/>
        <v>0.3286260720411664</v>
      </c>
    </row>
    <row r="71" spans="1:6" ht="12.75">
      <c r="A71" s="7" t="s">
        <v>402</v>
      </c>
      <c r="B71" s="4" t="s">
        <v>403</v>
      </c>
      <c r="C71" s="5">
        <f t="shared" si="14"/>
        <v>0</v>
      </c>
      <c r="D71" s="5">
        <f t="shared" si="14"/>
        <v>312000</v>
      </c>
      <c r="E71" s="5">
        <f t="shared" si="14"/>
        <v>312000</v>
      </c>
      <c r="F71" s="24" t="e">
        <f t="shared" si="12"/>
        <v>#DIV/0!</v>
      </c>
    </row>
    <row r="72" spans="1:6" ht="39.75">
      <c r="A72" s="7" t="s">
        <v>52</v>
      </c>
      <c r="B72" s="4" t="s">
        <v>53</v>
      </c>
      <c r="C72" s="5">
        <f aca="true" t="shared" si="15" ref="C72:D75">C552</f>
        <v>0</v>
      </c>
      <c r="D72" s="5">
        <f t="shared" si="15"/>
        <v>0</v>
      </c>
      <c r="E72" s="5"/>
      <c r="F72" s="24"/>
    </row>
    <row r="73" spans="1:6" ht="12.75">
      <c r="A73" s="7" t="s">
        <v>200</v>
      </c>
      <c r="B73" s="4" t="s">
        <v>201</v>
      </c>
      <c r="C73" s="5">
        <f t="shared" si="15"/>
        <v>36005000</v>
      </c>
      <c r="D73" s="5">
        <f t="shared" si="15"/>
        <v>36005000</v>
      </c>
      <c r="E73" s="5">
        <f>E553</f>
        <v>13314279</v>
      </c>
      <c r="F73" s="24">
        <f aca="true" t="shared" si="16" ref="F73:F79">E73/C73</f>
        <v>0.36978972364949314</v>
      </c>
    </row>
    <row r="74" spans="1:6" ht="39">
      <c r="A74" s="7" t="s">
        <v>202</v>
      </c>
      <c r="B74" s="4" t="s">
        <v>203</v>
      </c>
      <c r="C74" s="5">
        <f t="shared" si="15"/>
        <v>14335000</v>
      </c>
      <c r="D74" s="5">
        <f t="shared" si="15"/>
        <v>14335000</v>
      </c>
      <c r="E74" s="5">
        <f>E554</f>
        <v>503797</v>
      </c>
      <c r="F74" s="24">
        <f t="shared" si="16"/>
        <v>0.03514454133240321</v>
      </c>
    </row>
    <row r="75" spans="1:6" ht="53.25">
      <c r="A75" s="7" t="s">
        <v>417</v>
      </c>
      <c r="B75" s="4" t="s">
        <v>418</v>
      </c>
      <c r="C75" s="5">
        <f t="shared" si="15"/>
        <v>0</v>
      </c>
      <c r="D75" s="5">
        <f t="shared" si="15"/>
        <v>4000</v>
      </c>
      <c r="E75" s="5">
        <f>E555</f>
        <v>0</v>
      </c>
      <c r="F75" s="24" t="e">
        <f t="shared" si="16"/>
        <v>#DIV/0!</v>
      </c>
    </row>
    <row r="76" spans="1:6" ht="26.25">
      <c r="A76" s="7" t="s">
        <v>204</v>
      </c>
      <c r="B76" s="4" t="s">
        <v>205</v>
      </c>
      <c r="C76" s="5">
        <f aca="true" t="shared" si="17" ref="C76:E78">C399</f>
        <v>144000</v>
      </c>
      <c r="D76" s="5">
        <f t="shared" si="17"/>
        <v>76000</v>
      </c>
      <c r="E76" s="5">
        <f t="shared" si="17"/>
        <v>0</v>
      </c>
      <c r="F76" s="24">
        <f t="shared" si="16"/>
        <v>0</v>
      </c>
    </row>
    <row r="77" spans="1:6" ht="26.25">
      <c r="A77" s="7" t="s">
        <v>431</v>
      </c>
      <c r="B77" s="4" t="s">
        <v>432</v>
      </c>
      <c r="C77" s="5">
        <f t="shared" si="17"/>
        <v>0</v>
      </c>
      <c r="D77" s="5">
        <f t="shared" si="17"/>
        <v>1017000</v>
      </c>
      <c r="E77" s="5">
        <f t="shared" si="17"/>
        <v>1063543</v>
      </c>
      <c r="F77" s="24" t="e">
        <f t="shared" si="16"/>
        <v>#DIV/0!</v>
      </c>
    </row>
    <row r="78" spans="1:6" ht="14.25">
      <c r="A78" s="7" t="s">
        <v>419</v>
      </c>
      <c r="B78" s="4" t="s">
        <v>422</v>
      </c>
      <c r="C78" s="5">
        <f t="shared" si="17"/>
        <v>0</v>
      </c>
      <c r="D78" s="5">
        <f t="shared" si="17"/>
        <v>600000</v>
      </c>
      <c r="E78" s="5">
        <f t="shared" si="17"/>
        <v>600000</v>
      </c>
      <c r="F78" s="24" t="e">
        <f t="shared" si="16"/>
        <v>#DIV/0!</v>
      </c>
    </row>
    <row r="79" spans="1:6" ht="27">
      <c r="A79" s="7" t="s">
        <v>137</v>
      </c>
      <c r="B79" s="4" t="s">
        <v>55</v>
      </c>
      <c r="C79" s="5">
        <f>C82+C83+C86+C80+C81+C87+C88</f>
        <v>105833000</v>
      </c>
      <c r="D79" s="5">
        <f>D82+D83+D86+D80+D81+D87+D88</f>
        <v>141395000</v>
      </c>
      <c r="E79" s="5">
        <f>E82+E83+E86+E80+E81+E87+E88</f>
        <v>143312995</v>
      </c>
      <c r="F79" s="24">
        <f t="shared" si="16"/>
        <v>1.354142800449765</v>
      </c>
    </row>
    <row r="80" spans="1:6" ht="14.25">
      <c r="A80" s="7" t="s">
        <v>56</v>
      </c>
      <c r="B80" s="4" t="s">
        <v>57</v>
      </c>
      <c r="C80" s="5">
        <f>C403</f>
        <v>0</v>
      </c>
      <c r="D80" s="5">
        <f>D403</f>
        <v>0</v>
      </c>
      <c r="E80" s="5"/>
      <c r="F80" s="24"/>
    </row>
    <row r="81" spans="1:6" ht="27">
      <c r="A81" s="7" t="s">
        <v>58</v>
      </c>
      <c r="B81" s="4" t="s">
        <v>59</v>
      </c>
      <c r="C81" s="5">
        <f>C404</f>
        <v>0</v>
      </c>
      <c r="D81" s="5">
        <f>D404</f>
        <v>0</v>
      </c>
      <c r="E81" s="5"/>
      <c r="F81" s="24"/>
    </row>
    <row r="82" spans="1:6" ht="27">
      <c r="A82" s="7" t="s">
        <v>60</v>
      </c>
      <c r="B82" s="4" t="s">
        <v>61</v>
      </c>
      <c r="C82" s="5">
        <f aca="true" t="shared" si="18" ref="C82:D86">C557</f>
        <v>0</v>
      </c>
      <c r="D82" s="5">
        <f t="shared" si="18"/>
        <v>0</v>
      </c>
      <c r="E82" s="5"/>
      <c r="F82" s="24"/>
    </row>
    <row r="83" spans="1:6" ht="27">
      <c r="A83" s="7" t="s">
        <v>62</v>
      </c>
      <c r="B83" s="4" t="s">
        <v>63</v>
      </c>
      <c r="C83" s="5">
        <f t="shared" si="18"/>
        <v>0</v>
      </c>
      <c r="D83" s="5">
        <f t="shared" si="18"/>
        <v>0</v>
      </c>
      <c r="E83" s="5"/>
      <c r="F83" s="24"/>
    </row>
    <row r="84" spans="1:6" ht="27">
      <c r="A84" s="7" t="s">
        <v>64</v>
      </c>
      <c r="B84" s="4" t="s">
        <v>65</v>
      </c>
      <c r="C84" s="5">
        <f t="shared" si="18"/>
        <v>0</v>
      </c>
      <c r="D84" s="5">
        <f t="shared" si="18"/>
        <v>0</v>
      </c>
      <c r="E84" s="5"/>
      <c r="F84" s="24"/>
    </row>
    <row r="85" spans="1:6" ht="27">
      <c r="A85" s="7" t="s">
        <v>66</v>
      </c>
      <c r="B85" s="4" t="s">
        <v>67</v>
      </c>
      <c r="C85" s="5">
        <f t="shared" si="18"/>
        <v>0</v>
      </c>
      <c r="D85" s="5">
        <f t="shared" si="18"/>
        <v>0</v>
      </c>
      <c r="E85" s="5"/>
      <c r="F85" s="24"/>
    </row>
    <row r="86" spans="1:6" ht="14.25">
      <c r="A86" s="7" t="s">
        <v>68</v>
      </c>
      <c r="B86" s="4" t="s">
        <v>69</v>
      </c>
      <c r="C86" s="5">
        <f t="shared" si="18"/>
        <v>0</v>
      </c>
      <c r="D86" s="5">
        <f t="shared" si="18"/>
        <v>0</v>
      </c>
      <c r="E86" s="5"/>
      <c r="F86" s="24"/>
    </row>
    <row r="87" spans="1:6" ht="27">
      <c r="A87" s="7" t="s">
        <v>70</v>
      </c>
      <c r="B87" s="4" t="s">
        <v>71</v>
      </c>
      <c r="C87" s="5">
        <f aca="true" t="shared" si="19" ref="C87:E88">C405</f>
        <v>105833000</v>
      </c>
      <c r="D87" s="5">
        <f t="shared" si="19"/>
        <v>136150000</v>
      </c>
      <c r="E87" s="5">
        <f t="shared" si="19"/>
        <v>136147995</v>
      </c>
      <c r="F87" s="24">
        <f aca="true" t="shared" si="20" ref="F87:F93">E87/C87</f>
        <v>1.2864417998166924</v>
      </c>
    </row>
    <row r="88" spans="1:6" ht="14.25">
      <c r="A88" s="7" t="s">
        <v>419</v>
      </c>
      <c r="B88" s="4" t="s">
        <v>420</v>
      </c>
      <c r="C88" s="5">
        <f t="shared" si="19"/>
        <v>0</v>
      </c>
      <c r="D88" s="5">
        <f t="shared" si="19"/>
        <v>5245000</v>
      </c>
      <c r="E88" s="5">
        <f t="shared" si="19"/>
        <v>7165000</v>
      </c>
      <c r="F88" s="24" t="e">
        <f t="shared" si="20"/>
        <v>#DIV/0!</v>
      </c>
    </row>
    <row r="89" spans="1:6" ht="12.75">
      <c r="A89" s="7" t="s">
        <v>206</v>
      </c>
      <c r="B89" s="4" t="s">
        <v>207</v>
      </c>
      <c r="C89" s="5">
        <f>C90</f>
        <v>0</v>
      </c>
      <c r="D89" s="5">
        <f>D90</f>
        <v>2397000</v>
      </c>
      <c r="E89" s="5">
        <f>E90</f>
        <v>2396411</v>
      </c>
      <c r="F89" s="24" t="e">
        <f t="shared" si="20"/>
        <v>#DIV/0!</v>
      </c>
    </row>
    <row r="90" spans="1:6" ht="26.25">
      <c r="A90" s="7" t="s">
        <v>208</v>
      </c>
      <c r="B90" s="4" t="s">
        <v>209</v>
      </c>
      <c r="C90" s="5">
        <f>C563</f>
        <v>0</v>
      </c>
      <c r="D90" s="5">
        <f>D563</f>
        <v>2397000</v>
      </c>
      <c r="E90" s="5">
        <f>E563</f>
        <v>2396411</v>
      </c>
      <c r="F90" s="24" t="e">
        <f t="shared" si="20"/>
        <v>#DIV/0!</v>
      </c>
    </row>
    <row r="91" spans="1:6" ht="39">
      <c r="A91" s="7" t="s">
        <v>210</v>
      </c>
      <c r="B91" s="4" t="s">
        <v>211</v>
      </c>
      <c r="C91" s="5">
        <f>C92+C97</f>
        <v>94435000</v>
      </c>
      <c r="D91" s="5">
        <f>D92+D97</f>
        <v>95795000</v>
      </c>
      <c r="E91" s="5">
        <f>E92+E97</f>
        <v>44785366</v>
      </c>
      <c r="F91" s="24">
        <f t="shared" si="20"/>
        <v>0.47424541748292476</v>
      </c>
    </row>
    <row r="92" spans="1:6" ht="26.25">
      <c r="A92" s="7" t="s">
        <v>212</v>
      </c>
      <c r="B92" s="4" t="s">
        <v>213</v>
      </c>
      <c r="C92" s="5">
        <f>C93+C96+C94+C95</f>
        <v>92529000</v>
      </c>
      <c r="D92" s="5">
        <f>D93+D96+D94+D95</f>
        <v>93889000</v>
      </c>
      <c r="E92" s="5">
        <f>E93+E96+E94+E95</f>
        <v>43559870</v>
      </c>
      <c r="F92" s="24">
        <f t="shared" si="20"/>
        <v>0.4707699207815928</v>
      </c>
    </row>
    <row r="93" spans="1:6" ht="12.75">
      <c r="A93" s="7" t="s">
        <v>214</v>
      </c>
      <c r="B93" s="4" t="s">
        <v>215</v>
      </c>
      <c r="C93" s="5">
        <f aca="true" t="shared" si="21" ref="C93:E96">C566</f>
        <v>92529000</v>
      </c>
      <c r="D93" s="5">
        <f t="shared" si="21"/>
        <v>52190000</v>
      </c>
      <c r="E93" s="5">
        <f t="shared" si="21"/>
        <v>1900895</v>
      </c>
      <c r="F93" s="24">
        <f t="shared" si="20"/>
        <v>0.020543775464989356</v>
      </c>
    </row>
    <row r="94" spans="1:6" ht="12.75">
      <c r="A94" s="7" t="s">
        <v>436</v>
      </c>
      <c r="B94" s="21">
        <v>48020102</v>
      </c>
      <c r="C94" s="5">
        <f t="shared" si="21"/>
        <v>0</v>
      </c>
      <c r="D94" s="5">
        <f t="shared" si="21"/>
        <v>189000</v>
      </c>
      <c r="E94" s="5">
        <f t="shared" si="21"/>
        <v>188291</v>
      </c>
      <c r="F94" s="24"/>
    </row>
    <row r="95" spans="1:6" ht="12.75">
      <c r="A95" s="7" t="s">
        <v>437</v>
      </c>
      <c r="B95" s="21">
        <v>48020103</v>
      </c>
      <c r="C95" s="5">
        <f t="shared" si="21"/>
        <v>0</v>
      </c>
      <c r="D95" s="5">
        <f t="shared" si="21"/>
        <v>41500000</v>
      </c>
      <c r="E95" s="5">
        <f t="shared" si="21"/>
        <v>41470684</v>
      </c>
      <c r="F95" s="24"/>
    </row>
    <row r="96" spans="1:6" ht="12.75">
      <c r="A96" s="7" t="s">
        <v>433</v>
      </c>
      <c r="B96" s="4" t="s">
        <v>434</v>
      </c>
      <c r="C96" s="5">
        <f t="shared" si="21"/>
        <v>0</v>
      </c>
      <c r="D96" s="5">
        <f t="shared" si="21"/>
        <v>10000</v>
      </c>
      <c r="E96" s="5">
        <f t="shared" si="21"/>
        <v>0</v>
      </c>
      <c r="F96" s="24" t="e">
        <f>E96/C96</f>
        <v>#DIV/0!</v>
      </c>
    </row>
    <row r="97" spans="1:6" ht="26.25">
      <c r="A97" s="7" t="s">
        <v>216</v>
      </c>
      <c r="B97" s="4" t="s">
        <v>217</v>
      </c>
      <c r="C97" s="5">
        <f>C98+C99</f>
        <v>1906000</v>
      </c>
      <c r="D97" s="5">
        <f>D98+D99</f>
        <v>1906000</v>
      </c>
      <c r="E97" s="5">
        <f>E98+E99</f>
        <v>1225496</v>
      </c>
      <c r="F97" s="24">
        <f>E97/C97</f>
        <v>0.6429674711437565</v>
      </c>
    </row>
    <row r="98" spans="1:6" ht="12.75">
      <c r="A98" s="7" t="s">
        <v>214</v>
      </c>
      <c r="B98" s="4" t="s">
        <v>218</v>
      </c>
      <c r="C98" s="5">
        <f aca="true" t="shared" si="22" ref="C98:E99">C571</f>
        <v>1906000</v>
      </c>
      <c r="D98" s="5">
        <f t="shared" si="22"/>
        <v>1906000</v>
      </c>
      <c r="E98" s="5">
        <f t="shared" si="22"/>
        <v>972778</v>
      </c>
      <c r="F98" s="24">
        <f>E98/C98</f>
        <v>0.5103767051416579</v>
      </c>
    </row>
    <row r="99" spans="1:6" ht="12.75">
      <c r="A99" s="7" t="s">
        <v>436</v>
      </c>
      <c r="B99" s="21">
        <v>48020202</v>
      </c>
      <c r="C99" s="5">
        <f t="shared" si="22"/>
        <v>0</v>
      </c>
      <c r="D99" s="5">
        <f t="shared" si="22"/>
        <v>0</v>
      </c>
      <c r="E99" s="5">
        <f t="shared" si="22"/>
        <v>252718</v>
      </c>
      <c r="F99" s="24"/>
    </row>
    <row r="100" spans="1:6" ht="26.25">
      <c r="A100" s="7" t="s">
        <v>219</v>
      </c>
      <c r="B100" s="4" t="s">
        <v>220</v>
      </c>
      <c r="C100" s="26">
        <f>C102+C125+C144+C152+C162+C174+C205+C239+C271+C276+C296+C299+C333</f>
        <v>900126000</v>
      </c>
      <c r="D100" s="26">
        <f>D102+D125+D144+D152+D162+D174+D205+D239+D271+D276+D296+D299+D333</f>
        <v>976290000</v>
      </c>
      <c r="E100" s="26">
        <f>E102+E125+E144+E152+E162+E174+E205+E239+E271+E276+E296+E299+E333</f>
        <v>788371796</v>
      </c>
      <c r="F100" s="24">
        <f aca="true" t="shared" si="23" ref="F100:F107">E100/C100</f>
        <v>0.8758460437760935</v>
      </c>
    </row>
    <row r="101" spans="1:8" ht="26.25">
      <c r="A101" s="7" t="s">
        <v>302</v>
      </c>
      <c r="B101" s="4" t="s">
        <v>303</v>
      </c>
      <c r="C101" s="5">
        <f>C102+C125+C144</f>
        <v>38825000</v>
      </c>
      <c r="D101" s="5">
        <f>D102+D125+D144</f>
        <v>41397000</v>
      </c>
      <c r="E101" s="5">
        <f>E102+E125+E144</f>
        <v>39351328</v>
      </c>
      <c r="F101" s="24">
        <f t="shared" si="23"/>
        <v>1.0135564198325822</v>
      </c>
      <c r="H101" s="12"/>
    </row>
    <row r="102" spans="1:6" ht="12.75">
      <c r="A102" s="7" t="s">
        <v>304</v>
      </c>
      <c r="B102" s="4" t="s">
        <v>278</v>
      </c>
      <c r="C102" s="5">
        <f>C103+C110</f>
        <v>27678000</v>
      </c>
      <c r="D102" s="5">
        <f>D103+D110</f>
        <v>29170000</v>
      </c>
      <c r="E102" s="5">
        <f>E103+E110</f>
        <v>27265777</v>
      </c>
      <c r="F102" s="24">
        <f t="shared" si="23"/>
        <v>0.9851064744562469</v>
      </c>
    </row>
    <row r="103" spans="1:6" ht="12.75">
      <c r="A103" s="7" t="s">
        <v>221</v>
      </c>
      <c r="B103" s="4" t="s">
        <v>222</v>
      </c>
      <c r="C103" s="5">
        <f>C104+C105+C106+C108</f>
        <v>21444000</v>
      </c>
      <c r="D103" s="5">
        <f>D104+D105+D106+D108</f>
        <v>26234000</v>
      </c>
      <c r="E103" s="5">
        <f>E104+E105+E106+E108</f>
        <v>24923633</v>
      </c>
      <c r="F103" s="24">
        <f t="shared" si="23"/>
        <v>1.1622660417832493</v>
      </c>
    </row>
    <row r="104" spans="1:6" ht="12.75">
      <c r="A104" s="7" t="s">
        <v>78</v>
      </c>
      <c r="B104" s="4" t="s">
        <v>79</v>
      </c>
      <c r="C104" s="5">
        <f aca="true" t="shared" si="24" ref="C104:E105">C411</f>
        <v>16313000</v>
      </c>
      <c r="D104" s="5">
        <f t="shared" si="24"/>
        <v>20951000</v>
      </c>
      <c r="E104" s="5">
        <f t="shared" si="24"/>
        <v>20755979</v>
      </c>
      <c r="F104" s="24">
        <f t="shared" si="23"/>
        <v>1.2723581805921658</v>
      </c>
    </row>
    <row r="105" spans="1:6" ht="26.25">
      <c r="A105" s="7" t="s">
        <v>80</v>
      </c>
      <c r="B105" s="4" t="s">
        <v>81</v>
      </c>
      <c r="C105" s="5">
        <f t="shared" si="24"/>
        <v>4971000</v>
      </c>
      <c r="D105" s="5">
        <f t="shared" si="24"/>
        <v>5121000</v>
      </c>
      <c r="E105" s="5">
        <f t="shared" si="24"/>
        <v>4131347</v>
      </c>
      <c r="F105" s="24">
        <f t="shared" si="23"/>
        <v>0.8310897203781935</v>
      </c>
    </row>
    <row r="106" spans="1:6" ht="26.25">
      <c r="A106" s="7" t="s">
        <v>82</v>
      </c>
      <c r="B106" s="4" t="s">
        <v>83</v>
      </c>
      <c r="C106" s="5">
        <f>C107</f>
        <v>160000</v>
      </c>
      <c r="D106" s="5">
        <f>D107</f>
        <v>162000</v>
      </c>
      <c r="E106" s="5">
        <f>E107</f>
        <v>161277</v>
      </c>
      <c r="F106" s="24">
        <f t="shared" si="23"/>
        <v>1.00798125</v>
      </c>
    </row>
    <row r="107" spans="1:6" ht="12.75">
      <c r="A107" s="7" t="s">
        <v>86</v>
      </c>
      <c r="B107" s="4" t="s">
        <v>87</v>
      </c>
      <c r="C107" s="5">
        <f>C414</f>
        <v>160000</v>
      </c>
      <c r="D107" s="5">
        <f>D414</f>
        <v>162000</v>
      </c>
      <c r="E107" s="5">
        <f>E414</f>
        <v>161277</v>
      </c>
      <c r="F107" s="24">
        <f t="shared" si="23"/>
        <v>1.00798125</v>
      </c>
    </row>
    <row r="108" spans="1:6" ht="27">
      <c r="A108" s="7" t="s">
        <v>375</v>
      </c>
      <c r="B108" s="4" t="s">
        <v>377</v>
      </c>
      <c r="C108" s="5">
        <f>C109</f>
        <v>0</v>
      </c>
      <c r="D108" s="5">
        <f>D109</f>
        <v>0</v>
      </c>
      <c r="E108" s="5">
        <f>E109</f>
        <v>-124970</v>
      </c>
      <c r="F108" s="24"/>
    </row>
    <row r="109" spans="1:6" ht="14.25">
      <c r="A109" s="7" t="s">
        <v>376</v>
      </c>
      <c r="B109" s="21">
        <v>8501</v>
      </c>
      <c r="C109" s="5">
        <f>C416</f>
        <v>0</v>
      </c>
      <c r="D109" s="5">
        <f>D416</f>
        <v>0</v>
      </c>
      <c r="E109" s="5">
        <f>E416</f>
        <v>-124970</v>
      </c>
      <c r="F109" s="24"/>
    </row>
    <row r="110" spans="1:6" ht="12.75">
      <c r="A110" s="7" t="s">
        <v>274</v>
      </c>
      <c r="B110" s="4" t="s">
        <v>89</v>
      </c>
      <c r="C110" s="5">
        <f>C111+C119+C123</f>
        <v>6234000</v>
      </c>
      <c r="D110" s="5">
        <f>D111+D119+D123</f>
        <v>2936000</v>
      </c>
      <c r="E110" s="5">
        <f>E111+E119+E123</f>
        <v>2342144</v>
      </c>
      <c r="F110" s="24">
        <f>E110/C110</f>
        <v>0.3757048444016683</v>
      </c>
    </row>
    <row r="111" spans="1:6" ht="39">
      <c r="A111" s="7" t="s">
        <v>90</v>
      </c>
      <c r="B111" s="4" t="s">
        <v>91</v>
      </c>
      <c r="C111" s="5">
        <f>C112+C115</f>
        <v>1219000</v>
      </c>
      <c r="D111" s="5">
        <f>D112+D115</f>
        <v>1219000</v>
      </c>
      <c r="E111" s="5">
        <f>E112+E115</f>
        <v>1042166</v>
      </c>
      <c r="F111" s="24">
        <f>E111/C111</f>
        <v>0.854935192780968</v>
      </c>
    </row>
    <row r="112" spans="1:6" ht="26.25">
      <c r="A112" s="7" t="s">
        <v>92</v>
      </c>
      <c r="B112" s="4" t="s">
        <v>93</v>
      </c>
      <c r="C112" s="5">
        <f>C113+C114</f>
        <v>0</v>
      </c>
      <c r="D112" s="5">
        <f>D113+D114</f>
        <v>0</v>
      </c>
      <c r="E112" s="5"/>
      <c r="F112" s="24"/>
    </row>
    <row r="113" spans="1:6" ht="12.75">
      <c r="A113" s="7" t="s">
        <v>94</v>
      </c>
      <c r="B113" s="4" t="s">
        <v>95</v>
      </c>
      <c r="C113" s="5">
        <f>C579</f>
        <v>0</v>
      </c>
      <c r="D113" s="5">
        <f>D579</f>
        <v>0</v>
      </c>
      <c r="E113" s="5"/>
      <c r="F113" s="24"/>
    </row>
    <row r="114" spans="1:6" ht="12.75">
      <c r="A114" s="7" t="s">
        <v>96</v>
      </c>
      <c r="B114" s="4" t="s">
        <v>97</v>
      </c>
      <c r="C114" s="5">
        <f>C580</f>
        <v>0</v>
      </c>
      <c r="D114" s="5">
        <f>D580</f>
        <v>0</v>
      </c>
      <c r="E114" s="5"/>
      <c r="F114" s="24"/>
    </row>
    <row r="115" spans="1:6" ht="12.75">
      <c r="A115" s="7" t="s">
        <v>298</v>
      </c>
      <c r="B115" s="4" t="s">
        <v>299</v>
      </c>
      <c r="C115" s="5">
        <f>C116+C117+C118</f>
        <v>1219000</v>
      </c>
      <c r="D115" s="5">
        <f>D116+D117+D118</f>
        <v>1219000</v>
      </c>
      <c r="E115" s="5">
        <f>E116+E117+E118</f>
        <v>1042166</v>
      </c>
      <c r="F115" s="24">
        <f aca="true" t="shared" si="25" ref="F115:F122">E115/C115</f>
        <v>0.854935192780968</v>
      </c>
    </row>
    <row r="116" spans="1:6" ht="12.75">
      <c r="A116" s="7" t="s">
        <v>94</v>
      </c>
      <c r="B116" s="4" t="s">
        <v>300</v>
      </c>
      <c r="C116" s="5">
        <f aca="true" t="shared" si="26" ref="C116:E118">C582</f>
        <v>180000</v>
      </c>
      <c r="D116" s="5">
        <f t="shared" si="26"/>
        <v>180000</v>
      </c>
      <c r="E116" s="5">
        <f t="shared" si="26"/>
        <v>156325</v>
      </c>
      <c r="F116" s="24">
        <f t="shared" si="25"/>
        <v>0.8684722222222222</v>
      </c>
    </row>
    <row r="117" spans="1:6" ht="12.75">
      <c r="A117" s="7" t="s">
        <v>96</v>
      </c>
      <c r="B117" s="4" t="s">
        <v>301</v>
      </c>
      <c r="C117" s="5">
        <f t="shared" si="26"/>
        <v>1017000</v>
      </c>
      <c r="D117" s="5">
        <f t="shared" si="26"/>
        <v>1017000</v>
      </c>
      <c r="E117" s="5">
        <f t="shared" si="26"/>
        <v>885841</v>
      </c>
      <c r="F117" s="24">
        <f t="shared" si="25"/>
        <v>0.8710334316617503</v>
      </c>
    </row>
    <row r="118" spans="1:6" ht="12.75">
      <c r="A118" s="7" t="s">
        <v>295</v>
      </c>
      <c r="B118" s="4" t="s">
        <v>409</v>
      </c>
      <c r="C118" s="5">
        <f t="shared" si="26"/>
        <v>22000</v>
      </c>
      <c r="D118" s="5">
        <f t="shared" si="26"/>
        <v>22000</v>
      </c>
      <c r="E118" s="5">
        <f t="shared" si="26"/>
        <v>0</v>
      </c>
      <c r="F118" s="24">
        <f t="shared" si="25"/>
        <v>0</v>
      </c>
    </row>
    <row r="119" spans="1:6" ht="12.75">
      <c r="A119" s="7" t="s">
        <v>98</v>
      </c>
      <c r="B119" s="4" t="s">
        <v>99</v>
      </c>
      <c r="C119" s="5">
        <f aca="true" t="shared" si="27" ref="C119:E121">C120</f>
        <v>5015000</v>
      </c>
      <c r="D119" s="5">
        <f t="shared" si="27"/>
        <v>1717000</v>
      </c>
      <c r="E119" s="5">
        <f t="shared" si="27"/>
        <v>1299978</v>
      </c>
      <c r="F119" s="24">
        <f t="shared" si="25"/>
        <v>0.25921794616151544</v>
      </c>
    </row>
    <row r="120" spans="1:6" ht="12.75">
      <c r="A120" s="7" t="s">
        <v>100</v>
      </c>
      <c r="B120" s="4" t="s">
        <v>101</v>
      </c>
      <c r="C120" s="5">
        <f t="shared" si="27"/>
        <v>5015000</v>
      </c>
      <c r="D120" s="5">
        <f t="shared" si="27"/>
        <v>1717000</v>
      </c>
      <c r="E120" s="5">
        <f t="shared" si="27"/>
        <v>1299978</v>
      </c>
      <c r="F120" s="24">
        <f t="shared" si="25"/>
        <v>0.25921794616151544</v>
      </c>
    </row>
    <row r="121" spans="1:6" ht="12.75">
      <c r="A121" s="7" t="s">
        <v>102</v>
      </c>
      <c r="B121" s="4" t="s">
        <v>103</v>
      </c>
      <c r="C121" s="5">
        <f t="shared" si="27"/>
        <v>5015000</v>
      </c>
      <c r="D121" s="5">
        <f t="shared" si="27"/>
        <v>1717000</v>
      </c>
      <c r="E121" s="5">
        <f t="shared" si="27"/>
        <v>1299978</v>
      </c>
      <c r="F121" s="24">
        <f t="shared" si="25"/>
        <v>0.25921794616151544</v>
      </c>
    </row>
    <row r="122" spans="1:6" ht="12.75">
      <c r="A122" s="7" t="s">
        <v>110</v>
      </c>
      <c r="B122" s="4" t="s">
        <v>111</v>
      </c>
      <c r="C122" s="5">
        <f>C588</f>
        <v>5015000</v>
      </c>
      <c r="D122" s="5">
        <f>D588</f>
        <v>1717000</v>
      </c>
      <c r="E122" s="5">
        <f>E588</f>
        <v>1299978</v>
      </c>
      <c r="F122" s="24">
        <f t="shared" si="25"/>
        <v>0.25921794616151544</v>
      </c>
    </row>
    <row r="123" spans="1:6" ht="27">
      <c r="A123" s="7" t="s">
        <v>375</v>
      </c>
      <c r="B123" s="4" t="s">
        <v>377</v>
      </c>
      <c r="C123" s="5">
        <f>C124</f>
        <v>0</v>
      </c>
      <c r="D123" s="5">
        <f>D124</f>
        <v>0</v>
      </c>
      <c r="E123" s="5"/>
      <c r="F123" s="24"/>
    </row>
    <row r="124" spans="1:6" ht="27">
      <c r="A124" s="7" t="s">
        <v>384</v>
      </c>
      <c r="B124" s="21">
        <v>8501</v>
      </c>
      <c r="C124" s="5">
        <f>C590</f>
        <v>0</v>
      </c>
      <c r="D124" s="5">
        <f>D590</f>
        <v>0</v>
      </c>
      <c r="E124" s="5"/>
      <c r="F124" s="24"/>
    </row>
    <row r="125" spans="1:6" ht="26.25">
      <c r="A125" s="7" t="s">
        <v>305</v>
      </c>
      <c r="B125" s="4" t="s">
        <v>306</v>
      </c>
      <c r="C125" s="5">
        <f>C126+C136</f>
        <v>9747000</v>
      </c>
      <c r="D125" s="5">
        <f>D126+D136</f>
        <v>11077000</v>
      </c>
      <c r="E125" s="5">
        <f>E126+E136</f>
        <v>10944034</v>
      </c>
      <c r="F125" s="24">
        <f>E125/C125</f>
        <v>1.1228105057966553</v>
      </c>
    </row>
    <row r="126" spans="1:6" ht="12.75">
      <c r="A126" s="7" t="s">
        <v>221</v>
      </c>
      <c r="B126" s="4" t="s">
        <v>222</v>
      </c>
      <c r="C126" s="5">
        <f>C127+C128+C129+C132+C134</f>
        <v>9731000</v>
      </c>
      <c r="D126" s="5">
        <f>D127+D128+D129+D132+D134</f>
        <v>11021000</v>
      </c>
      <c r="E126" s="5">
        <f>E127+E128+E129+E132+E134</f>
        <v>10888036</v>
      </c>
      <c r="F126" s="24">
        <f>E126/C126</f>
        <v>1.1189020655636626</v>
      </c>
    </row>
    <row r="127" spans="1:6" ht="12.75">
      <c r="A127" s="7" t="s">
        <v>78</v>
      </c>
      <c r="B127" s="4" t="s">
        <v>79</v>
      </c>
      <c r="C127" s="5">
        <f aca="true" t="shared" si="28" ref="C127:E128">C419</f>
        <v>8616000</v>
      </c>
      <c r="D127" s="5">
        <f t="shared" si="28"/>
        <v>9702000</v>
      </c>
      <c r="E127" s="5">
        <f t="shared" si="28"/>
        <v>9664748</v>
      </c>
      <c r="F127" s="24">
        <f>E127/C127</f>
        <v>1.1217209842154132</v>
      </c>
    </row>
    <row r="128" spans="1:6" ht="26.25">
      <c r="A128" s="7" t="s">
        <v>80</v>
      </c>
      <c r="B128" s="4" t="s">
        <v>81</v>
      </c>
      <c r="C128" s="5">
        <f t="shared" si="28"/>
        <v>1005000</v>
      </c>
      <c r="D128" s="5">
        <f t="shared" si="28"/>
        <v>1196000</v>
      </c>
      <c r="E128" s="5">
        <f t="shared" si="28"/>
        <v>1135163</v>
      </c>
      <c r="F128" s="24">
        <f>E128/C128</f>
        <v>1.1295154228855722</v>
      </c>
    </row>
    <row r="129" spans="1:6" ht="26.25">
      <c r="A129" s="7" t="s">
        <v>232</v>
      </c>
      <c r="B129" s="4" t="s">
        <v>233</v>
      </c>
      <c r="C129" s="5">
        <f>C130</f>
        <v>0</v>
      </c>
      <c r="D129" s="5">
        <f>D130</f>
        <v>0</v>
      </c>
      <c r="E129" s="5"/>
      <c r="F129" s="24"/>
    </row>
    <row r="130" spans="1:6" ht="52.5">
      <c r="A130" s="7" t="s">
        <v>234</v>
      </c>
      <c r="B130" s="4" t="s">
        <v>235</v>
      </c>
      <c r="C130" s="5">
        <f>C131</f>
        <v>0</v>
      </c>
      <c r="D130" s="5">
        <f>D131</f>
        <v>0</v>
      </c>
      <c r="E130" s="5"/>
      <c r="F130" s="24"/>
    </row>
    <row r="131" spans="1:6" ht="12.75">
      <c r="A131" s="7" t="s">
        <v>236</v>
      </c>
      <c r="B131" s="4" t="s">
        <v>237</v>
      </c>
      <c r="C131" s="5">
        <f>C423</f>
        <v>0</v>
      </c>
      <c r="D131" s="5">
        <f>D423</f>
        <v>0</v>
      </c>
      <c r="E131" s="5"/>
      <c r="F131" s="24"/>
    </row>
    <row r="132" spans="1:6" ht="27">
      <c r="A132" s="7" t="s">
        <v>82</v>
      </c>
      <c r="B132" s="4" t="s">
        <v>83</v>
      </c>
      <c r="C132" s="5">
        <f>C133</f>
        <v>110000</v>
      </c>
      <c r="D132" s="5">
        <f>D133</f>
        <v>123000</v>
      </c>
      <c r="E132" s="5">
        <f>E133</f>
        <v>121499</v>
      </c>
      <c r="F132" s="24">
        <f>E132/C132</f>
        <v>1.1045363636363636</v>
      </c>
    </row>
    <row r="133" spans="1:6" ht="14.25">
      <c r="A133" s="7" t="s">
        <v>86</v>
      </c>
      <c r="B133" s="4" t="s">
        <v>87</v>
      </c>
      <c r="C133" s="5">
        <f>C425</f>
        <v>110000</v>
      </c>
      <c r="D133" s="5">
        <f>D425</f>
        <v>123000</v>
      </c>
      <c r="E133" s="5">
        <f>E425</f>
        <v>121499</v>
      </c>
      <c r="F133" s="24">
        <f>E133/C133</f>
        <v>1.1045363636363636</v>
      </c>
    </row>
    <row r="134" spans="1:6" ht="27">
      <c r="A134" s="7" t="s">
        <v>375</v>
      </c>
      <c r="B134" s="4" t="s">
        <v>377</v>
      </c>
      <c r="C134" s="5">
        <f>C135</f>
        <v>0</v>
      </c>
      <c r="D134" s="5">
        <f>D135</f>
        <v>0</v>
      </c>
      <c r="E134" s="5">
        <f>E135</f>
        <v>-33374</v>
      </c>
      <c r="F134" s="24"/>
    </row>
    <row r="135" spans="1:6" ht="14.25">
      <c r="A135" s="7" t="s">
        <v>376</v>
      </c>
      <c r="B135" s="21">
        <v>8501</v>
      </c>
      <c r="C135" s="5">
        <f>C427</f>
        <v>0</v>
      </c>
      <c r="D135" s="5">
        <f>D427</f>
        <v>0</v>
      </c>
      <c r="E135" s="5">
        <f>E427</f>
        <v>-33374</v>
      </c>
      <c r="F135" s="24"/>
    </row>
    <row r="136" spans="1:6" ht="12.75">
      <c r="A136" s="7" t="s">
        <v>274</v>
      </c>
      <c r="B136" s="4" t="s">
        <v>89</v>
      </c>
      <c r="C136" s="5">
        <f>C137+C140</f>
        <v>16000</v>
      </c>
      <c r="D136" s="5">
        <f>D137+D140</f>
        <v>56000</v>
      </c>
      <c r="E136" s="5">
        <f>E137+E140</f>
        <v>55998</v>
      </c>
      <c r="F136" s="24">
        <f>E136/C136</f>
        <v>3.499875</v>
      </c>
    </row>
    <row r="137" spans="1:6" ht="26.25">
      <c r="A137" s="7" t="s">
        <v>275</v>
      </c>
      <c r="B137" s="4" t="s">
        <v>276</v>
      </c>
      <c r="C137" s="5">
        <f>C138</f>
        <v>0</v>
      </c>
      <c r="D137" s="5">
        <f>D138</f>
        <v>0</v>
      </c>
      <c r="E137" s="5"/>
      <c r="F137" s="24"/>
    </row>
    <row r="138" spans="1:6" ht="12.75">
      <c r="A138" s="7" t="s">
        <v>277</v>
      </c>
      <c r="B138" s="4" t="s">
        <v>278</v>
      </c>
      <c r="C138" s="5">
        <f>C139</f>
        <v>0</v>
      </c>
      <c r="D138" s="5">
        <f>D139</f>
        <v>0</v>
      </c>
      <c r="E138" s="5"/>
      <c r="F138" s="24"/>
    </row>
    <row r="139" spans="1:6" ht="12.75">
      <c r="A139" s="7" t="s">
        <v>281</v>
      </c>
      <c r="B139" s="4" t="s">
        <v>282</v>
      </c>
      <c r="C139" s="5">
        <f>C595</f>
        <v>0</v>
      </c>
      <c r="D139" s="5">
        <f>D595</f>
        <v>0</v>
      </c>
      <c r="E139" s="5"/>
      <c r="F139" s="24"/>
    </row>
    <row r="140" spans="1:6" ht="12.75">
      <c r="A140" s="7" t="s">
        <v>98</v>
      </c>
      <c r="B140" s="4" t="s">
        <v>99</v>
      </c>
      <c r="C140" s="5">
        <f aca="true" t="shared" si="29" ref="C140:E142">C141</f>
        <v>16000</v>
      </c>
      <c r="D140" s="5">
        <f t="shared" si="29"/>
        <v>56000</v>
      </c>
      <c r="E140" s="5">
        <f t="shared" si="29"/>
        <v>55998</v>
      </c>
      <c r="F140" s="24">
        <f aca="true" t="shared" si="30" ref="F140:F179">E140/C140</f>
        <v>3.499875</v>
      </c>
    </row>
    <row r="141" spans="1:6" ht="12.75">
      <c r="A141" s="7" t="s">
        <v>100</v>
      </c>
      <c r="B141" s="4" t="s">
        <v>101</v>
      </c>
      <c r="C141" s="5">
        <f t="shared" si="29"/>
        <v>16000</v>
      </c>
      <c r="D141" s="5">
        <f t="shared" si="29"/>
        <v>56000</v>
      </c>
      <c r="E141" s="5">
        <f t="shared" si="29"/>
        <v>55998</v>
      </c>
      <c r="F141" s="24">
        <f t="shared" si="30"/>
        <v>3.499875</v>
      </c>
    </row>
    <row r="142" spans="1:6" ht="12.75">
      <c r="A142" s="7" t="s">
        <v>102</v>
      </c>
      <c r="B142" s="4" t="s">
        <v>103</v>
      </c>
      <c r="C142" s="5">
        <f t="shared" si="29"/>
        <v>16000</v>
      </c>
      <c r="D142" s="5">
        <f t="shared" si="29"/>
        <v>56000</v>
      </c>
      <c r="E142" s="5">
        <f t="shared" si="29"/>
        <v>55998</v>
      </c>
      <c r="F142" s="24">
        <f t="shared" si="30"/>
        <v>3.499875</v>
      </c>
    </row>
    <row r="143" spans="1:6" ht="12.75">
      <c r="A143" s="7" t="s">
        <v>110</v>
      </c>
      <c r="B143" s="4" t="s">
        <v>111</v>
      </c>
      <c r="C143" s="5">
        <f>C599</f>
        <v>16000</v>
      </c>
      <c r="D143" s="5">
        <f>D599</f>
        <v>56000</v>
      </c>
      <c r="E143" s="5">
        <f>E599</f>
        <v>55998</v>
      </c>
      <c r="F143" s="24">
        <f t="shared" si="30"/>
        <v>3.499875</v>
      </c>
    </row>
    <row r="144" spans="1:6" ht="12.75">
      <c r="A144" s="7" t="s">
        <v>307</v>
      </c>
      <c r="B144" s="4" t="s">
        <v>308</v>
      </c>
      <c r="C144" s="5">
        <f aca="true" t="shared" si="31" ref="C144:E145">C145</f>
        <v>1400000</v>
      </c>
      <c r="D144" s="5">
        <f t="shared" si="31"/>
        <v>1150000</v>
      </c>
      <c r="E144" s="5">
        <f t="shared" si="31"/>
        <v>1141517</v>
      </c>
      <c r="F144" s="24">
        <f t="shared" si="30"/>
        <v>0.8153692857142857</v>
      </c>
    </row>
    <row r="145" spans="1:6" ht="12.75">
      <c r="A145" s="7" t="s">
        <v>221</v>
      </c>
      <c r="B145" s="4" t="s">
        <v>222</v>
      </c>
      <c r="C145" s="5">
        <f t="shared" si="31"/>
        <v>1400000</v>
      </c>
      <c r="D145" s="5">
        <f t="shared" si="31"/>
        <v>1150000</v>
      </c>
      <c r="E145" s="5">
        <f t="shared" si="31"/>
        <v>1141517</v>
      </c>
      <c r="F145" s="24">
        <f t="shared" si="30"/>
        <v>0.8153692857142857</v>
      </c>
    </row>
    <row r="146" spans="1:6" ht="12.75">
      <c r="A146" s="7" t="s">
        <v>223</v>
      </c>
      <c r="B146" s="4" t="s">
        <v>224</v>
      </c>
      <c r="C146" s="5">
        <f>C147+C149</f>
        <v>1400000</v>
      </c>
      <c r="D146" s="5">
        <f>D147+D149</f>
        <v>1150000</v>
      </c>
      <c r="E146" s="5">
        <f>E147+E149</f>
        <v>1141517</v>
      </c>
      <c r="F146" s="24">
        <f t="shared" si="30"/>
        <v>0.8153692857142857</v>
      </c>
    </row>
    <row r="147" spans="1:6" ht="12.75">
      <c r="A147" s="7" t="s">
        <v>225</v>
      </c>
      <c r="B147" s="4" t="s">
        <v>226</v>
      </c>
      <c r="C147" s="5">
        <f>C148</f>
        <v>1150000</v>
      </c>
      <c r="D147" s="5">
        <f>D148</f>
        <v>980000</v>
      </c>
      <c r="E147" s="5">
        <f>E148</f>
        <v>979328</v>
      </c>
      <c r="F147" s="24">
        <f t="shared" si="30"/>
        <v>0.8515895652173913</v>
      </c>
    </row>
    <row r="148" spans="1:6" ht="12.75">
      <c r="A148" s="7" t="s">
        <v>227</v>
      </c>
      <c r="B148" s="4" t="s">
        <v>228</v>
      </c>
      <c r="C148" s="5">
        <f>C432</f>
        <v>1150000</v>
      </c>
      <c r="D148" s="5">
        <f>D432</f>
        <v>980000</v>
      </c>
      <c r="E148" s="5">
        <f>E432</f>
        <v>979328</v>
      </c>
      <c r="F148" s="24">
        <f t="shared" si="30"/>
        <v>0.8515895652173913</v>
      </c>
    </row>
    <row r="149" spans="1:6" ht="26.25">
      <c r="A149" s="7" t="s">
        <v>229</v>
      </c>
      <c r="B149" s="4" t="s">
        <v>176</v>
      </c>
      <c r="C149" s="5">
        <f>C150</f>
        <v>250000</v>
      </c>
      <c r="D149" s="5">
        <f>D150</f>
        <v>170000</v>
      </c>
      <c r="E149" s="5">
        <f>E150</f>
        <v>162189</v>
      </c>
      <c r="F149" s="24">
        <f t="shared" si="30"/>
        <v>0.648756</v>
      </c>
    </row>
    <row r="150" spans="1:6" ht="26.25">
      <c r="A150" s="7" t="s">
        <v>230</v>
      </c>
      <c r="B150" s="4" t="s">
        <v>231</v>
      </c>
      <c r="C150" s="5">
        <f>C434</f>
        <v>250000</v>
      </c>
      <c r="D150" s="5">
        <f>D434</f>
        <v>170000</v>
      </c>
      <c r="E150" s="5">
        <f>E434</f>
        <v>162189</v>
      </c>
      <c r="F150" s="24">
        <f t="shared" si="30"/>
        <v>0.648756</v>
      </c>
    </row>
    <row r="151" spans="1:6" ht="26.25">
      <c r="A151" s="7" t="s">
        <v>309</v>
      </c>
      <c r="B151" s="4" t="s">
        <v>310</v>
      </c>
      <c r="C151" s="5">
        <f>C152</f>
        <v>686000</v>
      </c>
      <c r="D151" s="5">
        <f>D152</f>
        <v>586000</v>
      </c>
      <c r="E151" s="5">
        <f>E152</f>
        <v>482505</v>
      </c>
      <c r="F151" s="24">
        <f t="shared" si="30"/>
        <v>0.7033600583090379</v>
      </c>
    </row>
    <row r="152" spans="1:6" ht="12.75">
      <c r="A152" s="7" t="s">
        <v>311</v>
      </c>
      <c r="B152" s="4" t="s">
        <v>312</v>
      </c>
      <c r="C152" s="5">
        <f>C153+C155</f>
        <v>686000</v>
      </c>
      <c r="D152" s="5">
        <f>D153+D155</f>
        <v>586000</v>
      </c>
      <c r="E152" s="5">
        <f>E153+E155</f>
        <v>482505</v>
      </c>
      <c r="F152" s="24">
        <f t="shared" si="30"/>
        <v>0.7033600583090379</v>
      </c>
    </row>
    <row r="153" spans="1:6" ht="12.75">
      <c r="A153" s="7" t="s">
        <v>221</v>
      </c>
      <c r="B153" s="4" t="s">
        <v>222</v>
      </c>
      <c r="C153" s="5">
        <f>C154</f>
        <v>499000</v>
      </c>
      <c r="D153" s="5">
        <f>D154</f>
        <v>399000</v>
      </c>
      <c r="E153" s="5">
        <f>E154</f>
        <v>308450</v>
      </c>
      <c r="F153" s="24">
        <f t="shared" si="30"/>
        <v>0.6181362725450902</v>
      </c>
    </row>
    <row r="154" spans="1:6" ht="26.25">
      <c r="A154" s="7" t="s">
        <v>80</v>
      </c>
      <c r="B154" s="4" t="s">
        <v>81</v>
      </c>
      <c r="C154" s="5">
        <f>C438</f>
        <v>499000</v>
      </c>
      <c r="D154" s="5">
        <f>D438</f>
        <v>399000</v>
      </c>
      <c r="E154" s="5">
        <f>E438</f>
        <v>308450</v>
      </c>
      <c r="F154" s="24">
        <f t="shared" si="30"/>
        <v>0.6181362725450902</v>
      </c>
    </row>
    <row r="155" spans="1:6" ht="12.75">
      <c r="A155" s="7" t="s">
        <v>274</v>
      </c>
      <c r="B155" s="4" t="s">
        <v>89</v>
      </c>
      <c r="C155" s="5">
        <f aca="true" t="shared" si="32" ref="C155:E157">C156</f>
        <v>187000</v>
      </c>
      <c r="D155" s="5">
        <f t="shared" si="32"/>
        <v>187000</v>
      </c>
      <c r="E155" s="5">
        <f t="shared" si="32"/>
        <v>174055</v>
      </c>
      <c r="F155" s="24">
        <f t="shared" si="30"/>
        <v>0.9307754010695187</v>
      </c>
    </row>
    <row r="156" spans="1:6" ht="12.75">
      <c r="A156" s="7" t="s">
        <v>98</v>
      </c>
      <c r="B156" s="4" t="s">
        <v>99</v>
      </c>
      <c r="C156" s="5">
        <f t="shared" si="32"/>
        <v>187000</v>
      </c>
      <c r="D156" s="5">
        <f t="shared" si="32"/>
        <v>187000</v>
      </c>
      <c r="E156" s="5">
        <f t="shared" si="32"/>
        <v>174055</v>
      </c>
      <c r="F156" s="24">
        <f t="shared" si="30"/>
        <v>0.9307754010695187</v>
      </c>
    </row>
    <row r="157" spans="1:6" ht="12.75">
      <c r="A157" s="7" t="s">
        <v>100</v>
      </c>
      <c r="B157" s="4" t="s">
        <v>101</v>
      </c>
      <c r="C157" s="5">
        <f t="shared" si="32"/>
        <v>187000</v>
      </c>
      <c r="D157" s="5">
        <f t="shared" si="32"/>
        <v>187000</v>
      </c>
      <c r="E157" s="5">
        <f t="shared" si="32"/>
        <v>174055</v>
      </c>
      <c r="F157" s="24">
        <f t="shared" si="30"/>
        <v>0.9307754010695187</v>
      </c>
    </row>
    <row r="158" spans="1:6" ht="12.75">
      <c r="A158" s="7" t="s">
        <v>102</v>
      </c>
      <c r="B158" s="4" t="s">
        <v>103</v>
      </c>
      <c r="C158" s="5">
        <f>C160+C159</f>
        <v>187000</v>
      </c>
      <c r="D158" s="5">
        <f>D160+D159</f>
        <v>187000</v>
      </c>
      <c r="E158" s="5">
        <f>E160+E159</f>
        <v>174055</v>
      </c>
      <c r="F158" s="24">
        <f t="shared" si="30"/>
        <v>0.9307754010695187</v>
      </c>
    </row>
    <row r="159" spans="1:6" ht="12.75">
      <c r="A159" s="7" t="s">
        <v>106</v>
      </c>
      <c r="B159" s="4" t="s">
        <v>107</v>
      </c>
      <c r="C159" s="5">
        <f aca="true" t="shared" si="33" ref="C159:E160">C606</f>
        <v>100000</v>
      </c>
      <c r="D159" s="5">
        <f t="shared" si="33"/>
        <v>100000</v>
      </c>
      <c r="E159" s="5">
        <f t="shared" si="33"/>
        <v>89428</v>
      </c>
      <c r="F159" s="24">
        <f t="shared" si="30"/>
        <v>0.89428</v>
      </c>
    </row>
    <row r="160" spans="1:6" ht="12.75">
      <c r="A160" s="7" t="s">
        <v>110</v>
      </c>
      <c r="B160" s="4" t="s">
        <v>111</v>
      </c>
      <c r="C160" s="5">
        <f t="shared" si="33"/>
        <v>87000</v>
      </c>
      <c r="D160" s="5">
        <f t="shared" si="33"/>
        <v>87000</v>
      </c>
      <c r="E160" s="5">
        <f t="shared" si="33"/>
        <v>84627</v>
      </c>
      <c r="F160" s="24">
        <f t="shared" si="30"/>
        <v>0.9727241379310345</v>
      </c>
    </row>
    <row r="161" spans="1:6" ht="26.25">
      <c r="A161" s="7" t="s">
        <v>313</v>
      </c>
      <c r="B161" s="4" t="s">
        <v>314</v>
      </c>
      <c r="C161" s="5">
        <f>C162+C174+C205+C239</f>
        <v>537267000</v>
      </c>
      <c r="D161" s="5">
        <f>D162+D174+D205+D239</f>
        <v>672620000</v>
      </c>
      <c r="E161" s="5">
        <f>E162+E174+E205+E239</f>
        <v>605405987</v>
      </c>
      <c r="F161" s="24">
        <f t="shared" si="30"/>
        <v>1.1268251856153457</v>
      </c>
    </row>
    <row r="162" spans="1:6" ht="26.25">
      <c r="A162" s="7" t="s">
        <v>315</v>
      </c>
      <c r="B162" s="4" t="s">
        <v>316</v>
      </c>
      <c r="C162" s="5">
        <f>C163+C169</f>
        <v>12172000</v>
      </c>
      <c r="D162" s="5">
        <f>D163+D169</f>
        <v>9124000</v>
      </c>
      <c r="E162" s="5">
        <f>E163+E169</f>
        <v>8678838</v>
      </c>
      <c r="F162" s="24">
        <f t="shared" si="30"/>
        <v>0.7130165954650016</v>
      </c>
    </row>
    <row r="163" spans="1:6" ht="12.75">
      <c r="A163" s="7" t="s">
        <v>221</v>
      </c>
      <c r="B163" s="4" t="s">
        <v>222</v>
      </c>
      <c r="C163" s="5">
        <f>C164+C165</f>
        <v>12172000</v>
      </c>
      <c r="D163" s="5">
        <f>D164+D165</f>
        <v>9022000</v>
      </c>
      <c r="E163" s="5">
        <f>E164+E165</f>
        <v>8576839</v>
      </c>
      <c r="F163" s="24">
        <f t="shared" si="30"/>
        <v>0.7046367893526125</v>
      </c>
    </row>
    <row r="164" spans="1:6" ht="26.25">
      <c r="A164" s="7" t="s">
        <v>80</v>
      </c>
      <c r="B164" s="4" t="s">
        <v>81</v>
      </c>
      <c r="C164" s="5">
        <f>C442</f>
        <v>1366000</v>
      </c>
      <c r="D164" s="5">
        <f>D442</f>
        <v>1716000</v>
      </c>
      <c r="E164" s="5">
        <f>E442</f>
        <v>1521794</v>
      </c>
      <c r="F164" s="24">
        <f t="shared" si="30"/>
        <v>1.1140512445095168</v>
      </c>
    </row>
    <row r="165" spans="1:6" ht="12.75">
      <c r="A165" s="7" t="s">
        <v>248</v>
      </c>
      <c r="B165" s="4" t="s">
        <v>249</v>
      </c>
      <c r="C165" s="5">
        <f>C166</f>
        <v>10806000</v>
      </c>
      <c r="D165" s="5">
        <f>D166</f>
        <v>7306000</v>
      </c>
      <c r="E165" s="5">
        <f>E166</f>
        <v>7055045</v>
      </c>
      <c r="F165" s="24">
        <f t="shared" si="30"/>
        <v>0.6528821950768092</v>
      </c>
    </row>
    <row r="166" spans="1:6" ht="12.75">
      <c r="A166" s="7" t="s">
        <v>250</v>
      </c>
      <c r="B166" s="4" t="s">
        <v>251</v>
      </c>
      <c r="C166" s="5">
        <f>C167+C168</f>
        <v>10806000</v>
      </c>
      <c r="D166" s="5">
        <f>D167+D168</f>
        <v>7306000</v>
      </c>
      <c r="E166" s="5">
        <f>E167+E168</f>
        <v>7055045</v>
      </c>
      <c r="F166" s="24">
        <f t="shared" si="30"/>
        <v>0.6528821950768092</v>
      </c>
    </row>
    <row r="167" spans="1:6" ht="12.75">
      <c r="A167" s="7" t="s">
        <v>252</v>
      </c>
      <c r="B167" s="4" t="s">
        <v>253</v>
      </c>
      <c r="C167" s="5">
        <f aca="true" t="shared" si="34" ref="C167:E168">C445</f>
        <v>854000</v>
      </c>
      <c r="D167" s="5">
        <f t="shared" si="34"/>
        <v>2539000</v>
      </c>
      <c r="E167" s="5">
        <f t="shared" si="34"/>
        <v>2289734</v>
      </c>
      <c r="F167" s="24">
        <f t="shared" si="30"/>
        <v>2.6811873536299764</v>
      </c>
    </row>
    <row r="168" spans="1:6" ht="12.75">
      <c r="A168" s="7" t="s">
        <v>254</v>
      </c>
      <c r="B168" s="4" t="s">
        <v>255</v>
      </c>
      <c r="C168" s="5">
        <f t="shared" si="34"/>
        <v>9952000</v>
      </c>
      <c r="D168" s="5">
        <f t="shared" si="34"/>
        <v>4767000</v>
      </c>
      <c r="E168" s="5">
        <f t="shared" si="34"/>
        <v>4765311</v>
      </c>
      <c r="F168" s="24">
        <f t="shared" si="30"/>
        <v>0.47882948151125404</v>
      </c>
    </row>
    <row r="169" spans="1:6" ht="12.75">
      <c r="A169" s="7" t="s">
        <v>274</v>
      </c>
      <c r="B169" s="4" t="s">
        <v>89</v>
      </c>
      <c r="C169" s="5">
        <f aca="true" t="shared" si="35" ref="C169:E172">C170</f>
        <v>0</v>
      </c>
      <c r="D169" s="5">
        <f t="shared" si="35"/>
        <v>102000</v>
      </c>
      <c r="E169" s="5">
        <f t="shared" si="35"/>
        <v>101999</v>
      </c>
      <c r="F169" s="24" t="e">
        <f t="shared" si="30"/>
        <v>#DIV/0!</v>
      </c>
    </row>
    <row r="170" spans="1:6" ht="12.75">
      <c r="A170" s="7" t="s">
        <v>98</v>
      </c>
      <c r="B170" s="4" t="s">
        <v>99</v>
      </c>
      <c r="C170" s="5">
        <f t="shared" si="35"/>
        <v>0</v>
      </c>
      <c r="D170" s="5">
        <f t="shared" si="35"/>
        <v>102000</v>
      </c>
      <c r="E170" s="5">
        <f t="shared" si="35"/>
        <v>101999</v>
      </c>
      <c r="F170" s="24" t="e">
        <f t="shared" si="30"/>
        <v>#DIV/0!</v>
      </c>
    </row>
    <row r="171" spans="1:6" ht="12.75">
      <c r="A171" s="7" t="s">
        <v>100</v>
      </c>
      <c r="B171" s="4" t="s">
        <v>101</v>
      </c>
      <c r="C171" s="5">
        <f t="shared" si="35"/>
        <v>0</v>
      </c>
      <c r="D171" s="5">
        <f t="shared" si="35"/>
        <v>102000</v>
      </c>
      <c r="E171" s="5">
        <f t="shared" si="35"/>
        <v>101999</v>
      </c>
      <c r="F171" s="24" t="e">
        <f t="shared" si="30"/>
        <v>#DIV/0!</v>
      </c>
    </row>
    <row r="172" spans="1:6" ht="12.75">
      <c r="A172" s="7" t="s">
        <v>102</v>
      </c>
      <c r="B172" s="4" t="s">
        <v>103</v>
      </c>
      <c r="C172" s="5">
        <f t="shared" si="35"/>
        <v>0</v>
      </c>
      <c r="D172" s="5">
        <f t="shared" si="35"/>
        <v>102000</v>
      </c>
      <c r="E172" s="5">
        <f t="shared" si="35"/>
        <v>101999</v>
      </c>
      <c r="F172" s="24" t="e">
        <f t="shared" si="30"/>
        <v>#DIV/0!</v>
      </c>
    </row>
    <row r="173" spans="1:6" ht="12.75">
      <c r="A173" s="7" t="s">
        <v>110</v>
      </c>
      <c r="B173" s="4" t="s">
        <v>111</v>
      </c>
      <c r="C173" s="5">
        <f>C614</f>
        <v>0</v>
      </c>
      <c r="D173" s="5">
        <f>D614</f>
        <v>102000</v>
      </c>
      <c r="E173" s="5">
        <f>E614</f>
        <v>101999</v>
      </c>
      <c r="F173" s="24" t="e">
        <f t="shared" si="30"/>
        <v>#DIV/0!</v>
      </c>
    </row>
    <row r="174" spans="1:6" ht="12.75">
      <c r="A174" s="7" t="s">
        <v>317</v>
      </c>
      <c r="B174" s="4" t="s">
        <v>318</v>
      </c>
      <c r="C174" s="5">
        <f>C175+C187</f>
        <v>357100000</v>
      </c>
      <c r="D174" s="5">
        <f>D175+D187</f>
        <v>437119000</v>
      </c>
      <c r="E174" s="5">
        <f>E175+E187</f>
        <v>395641719</v>
      </c>
      <c r="F174" s="24">
        <f t="shared" si="30"/>
        <v>1.1079297647717725</v>
      </c>
    </row>
    <row r="175" spans="1:6" ht="12.75">
      <c r="A175" s="7" t="s">
        <v>221</v>
      </c>
      <c r="B175" s="4" t="s">
        <v>222</v>
      </c>
      <c r="C175" s="5">
        <f>C178+C176+C177+C182+C185</f>
        <v>330596000</v>
      </c>
      <c r="D175" s="5">
        <f>D178+D176+D177+D182+D185</f>
        <v>408897000</v>
      </c>
      <c r="E175" s="5">
        <f>E178+E176+E177+E182+E185</f>
        <v>370568193</v>
      </c>
      <c r="F175" s="24">
        <f t="shared" si="30"/>
        <v>1.1209094877131</v>
      </c>
    </row>
    <row r="176" spans="1:6" ht="14.25">
      <c r="A176" s="7" t="s">
        <v>78</v>
      </c>
      <c r="B176" s="4" t="s">
        <v>79</v>
      </c>
      <c r="C176" s="5">
        <f aca="true" t="shared" si="36" ref="C176:E177">C449</f>
        <v>228485000</v>
      </c>
      <c r="D176" s="5">
        <f t="shared" si="36"/>
        <v>290560000</v>
      </c>
      <c r="E176" s="5">
        <f t="shared" si="36"/>
        <v>287659870</v>
      </c>
      <c r="F176" s="24">
        <f t="shared" si="30"/>
        <v>1.2589879860822373</v>
      </c>
    </row>
    <row r="177" spans="1:6" ht="27">
      <c r="A177" s="7" t="s">
        <v>80</v>
      </c>
      <c r="B177" s="4" t="s">
        <v>81</v>
      </c>
      <c r="C177" s="5">
        <f t="shared" si="36"/>
        <v>99492000</v>
      </c>
      <c r="D177" s="5">
        <f t="shared" si="36"/>
        <v>115482000</v>
      </c>
      <c r="E177" s="5">
        <f t="shared" si="36"/>
        <v>82879460</v>
      </c>
      <c r="F177" s="24">
        <f t="shared" si="30"/>
        <v>0.8330263739798175</v>
      </c>
    </row>
    <row r="178" spans="1:6" ht="26.25">
      <c r="A178" s="7" t="s">
        <v>232</v>
      </c>
      <c r="B178" s="4" t="s">
        <v>233</v>
      </c>
      <c r="C178" s="5">
        <f>C179</f>
        <v>0</v>
      </c>
      <c r="D178" s="5">
        <f>D179</f>
        <v>275000</v>
      </c>
      <c r="E178" s="5">
        <f>E179</f>
        <v>245826</v>
      </c>
      <c r="F178" s="24" t="e">
        <f t="shared" si="30"/>
        <v>#DIV/0!</v>
      </c>
    </row>
    <row r="179" spans="1:6" ht="52.5">
      <c r="A179" s="7" t="s">
        <v>234</v>
      </c>
      <c r="B179" s="4" t="s">
        <v>235</v>
      </c>
      <c r="C179" s="5">
        <f>C180+C181</f>
        <v>0</v>
      </c>
      <c r="D179" s="5">
        <f>D180+D181</f>
        <v>275000</v>
      </c>
      <c r="E179" s="5">
        <f>E180+E181</f>
        <v>245826</v>
      </c>
      <c r="F179" s="24" t="e">
        <f t="shared" si="30"/>
        <v>#DIV/0!</v>
      </c>
    </row>
    <row r="180" spans="1:6" ht="12.75">
      <c r="A180" s="7" t="s">
        <v>236</v>
      </c>
      <c r="B180" s="4" t="s">
        <v>237</v>
      </c>
      <c r="C180" s="5">
        <f>C453</f>
        <v>0</v>
      </c>
      <c r="D180" s="5">
        <f>D453</f>
        <v>0</v>
      </c>
      <c r="E180" s="5"/>
      <c r="F180" s="24"/>
    </row>
    <row r="181" spans="1:6" ht="26.25">
      <c r="A181" s="7" t="s">
        <v>240</v>
      </c>
      <c r="B181" s="4" t="s">
        <v>241</v>
      </c>
      <c r="C181" s="5">
        <f>C454</f>
        <v>0</v>
      </c>
      <c r="D181" s="5">
        <f>D454</f>
        <v>275000</v>
      </c>
      <c r="E181" s="5">
        <f>E454</f>
        <v>245826</v>
      </c>
      <c r="F181" s="24" t="e">
        <f>E181/C181</f>
        <v>#DIV/0!</v>
      </c>
    </row>
    <row r="182" spans="1:6" ht="27">
      <c r="A182" s="7" t="s">
        <v>82</v>
      </c>
      <c r="B182" s="4" t="s">
        <v>83</v>
      </c>
      <c r="C182" s="5">
        <f>C183+C184</f>
        <v>2619000</v>
      </c>
      <c r="D182" s="5">
        <f>D183+D184</f>
        <v>2580000</v>
      </c>
      <c r="E182" s="5">
        <f>E183+E184</f>
        <v>2563437</v>
      </c>
      <c r="F182" s="24">
        <f>E182/C182</f>
        <v>0.9787846506300114</v>
      </c>
    </row>
    <row r="183" spans="1:6" ht="14.25">
      <c r="A183" s="7" t="s">
        <v>84</v>
      </c>
      <c r="B183" s="4" t="s">
        <v>85</v>
      </c>
      <c r="C183" s="5">
        <f aca="true" t="shared" si="37" ref="C183:E184">C456</f>
        <v>672000</v>
      </c>
      <c r="D183" s="5">
        <f t="shared" si="37"/>
        <v>377000</v>
      </c>
      <c r="E183" s="5">
        <f t="shared" si="37"/>
        <v>376577</v>
      </c>
      <c r="F183" s="24">
        <f>E183/C183</f>
        <v>0.5603824404761905</v>
      </c>
    </row>
    <row r="184" spans="1:6" ht="14.25">
      <c r="A184" s="7" t="s">
        <v>86</v>
      </c>
      <c r="B184" s="4" t="s">
        <v>87</v>
      </c>
      <c r="C184" s="5">
        <f t="shared" si="37"/>
        <v>1947000</v>
      </c>
      <c r="D184" s="5">
        <f t="shared" si="37"/>
        <v>2203000</v>
      </c>
      <c r="E184" s="5">
        <f t="shared" si="37"/>
        <v>2186860</v>
      </c>
      <c r="F184" s="24">
        <f>E184/C184</f>
        <v>1.1231946584488957</v>
      </c>
    </row>
    <row r="185" spans="1:6" ht="27">
      <c r="A185" s="7" t="s">
        <v>375</v>
      </c>
      <c r="B185" s="4" t="s">
        <v>377</v>
      </c>
      <c r="C185" s="5">
        <f>C186</f>
        <v>0</v>
      </c>
      <c r="D185" s="5">
        <f>D186</f>
        <v>0</v>
      </c>
      <c r="E185" s="5">
        <f>E186</f>
        <v>-2780400</v>
      </c>
      <c r="F185" s="24"/>
    </row>
    <row r="186" spans="1:6" ht="14.25">
      <c r="A186" s="7" t="s">
        <v>376</v>
      </c>
      <c r="B186" s="21">
        <v>8501</v>
      </c>
      <c r="C186" s="5">
        <f>C459</f>
        <v>0</v>
      </c>
      <c r="D186" s="5">
        <f>D459</f>
        <v>0</v>
      </c>
      <c r="E186" s="5">
        <f>E459</f>
        <v>-2780400</v>
      </c>
      <c r="F186" s="24"/>
    </row>
    <row r="187" spans="1:6" ht="12.75">
      <c r="A187" s="7" t="s">
        <v>274</v>
      </c>
      <c r="B187" s="4" t="s">
        <v>89</v>
      </c>
      <c r="C187" s="5">
        <f>C188+C192+C199+C195+C203</f>
        <v>26504000</v>
      </c>
      <c r="D187" s="5">
        <f>D188+D192+D199+D195+D203</f>
        <v>28222000</v>
      </c>
      <c r="E187" s="5">
        <f>E188+E192+E199+E195+E203</f>
        <v>25073526</v>
      </c>
      <c r="F187" s="24">
        <f aca="true" t="shared" si="38" ref="F187:F196">E187/C187</f>
        <v>0.9460279957742228</v>
      </c>
    </row>
    <row r="188" spans="1:6" ht="26.25">
      <c r="A188" s="7" t="s">
        <v>275</v>
      </c>
      <c r="B188" s="4" t="s">
        <v>276</v>
      </c>
      <c r="C188" s="5">
        <f>C189</f>
        <v>458000</v>
      </c>
      <c r="D188" s="5">
        <f>D189</f>
        <v>1214000</v>
      </c>
      <c r="E188" s="5">
        <f>E189</f>
        <v>1077787</v>
      </c>
      <c r="F188" s="24">
        <f t="shared" si="38"/>
        <v>2.3532467248908295</v>
      </c>
    </row>
    <row r="189" spans="1:6" ht="12.75">
      <c r="A189" s="7" t="s">
        <v>277</v>
      </c>
      <c r="B189" s="4" t="s">
        <v>278</v>
      </c>
      <c r="C189" s="5">
        <f>C190+C191</f>
        <v>458000</v>
      </c>
      <c r="D189" s="5">
        <f>D190+D191</f>
        <v>1214000</v>
      </c>
      <c r="E189" s="5">
        <f>E190+E191</f>
        <v>1077787</v>
      </c>
      <c r="F189" s="24">
        <f t="shared" si="38"/>
        <v>2.3532467248908295</v>
      </c>
    </row>
    <row r="190" spans="1:6" ht="26.25">
      <c r="A190" s="7" t="s">
        <v>279</v>
      </c>
      <c r="B190" s="4" t="s">
        <v>280</v>
      </c>
      <c r="C190" s="5">
        <f aca="true" t="shared" si="39" ref="C190:E191">C619</f>
        <v>0</v>
      </c>
      <c r="D190" s="5">
        <f t="shared" si="39"/>
        <v>756000</v>
      </c>
      <c r="E190" s="5">
        <f t="shared" si="39"/>
        <v>723497</v>
      </c>
      <c r="F190" s="24" t="e">
        <f t="shared" si="38"/>
        <v>#DIV/0!</v>
      </c>
    </row>
    <row r="191" spans="1:6" ht="12.75">
      <c r="A191" s="7" t="s">
        <v>281</v>
      </c>
      <c r="B191" s="4" t="s">
        <v>282</v>
      </c>
      <c r="C191" s="5">
        <f t="shared" si="39"/>
        <v>458000</v>
      </c>
      <c r="D191" s="5">
        <f t="shared" si="39"/>
        <v>458000</v>
      </c>
      <c r="E191" s="5">
        <f t="shared" si="39"/>
        <v>354290</v>
      </c>
      <c r="F191" s="24">
        <f t="shared" si="38"/>
        <v>0.7735589519650655</v>
      </c>
    </row>
    <row r="192" spans="1:6" ht="12.75">
      <c r="A192" s="7" t="s">
        <v>283</v>
      </c>
      <c r="B192" s="4" t="s">
        <v>284</v>
      </c>
      <c r="C192" s="5">
        <f aca="true" t="shared" si="40" ref="C192:E193">C193</f>
        <v>3866000</v>
      </c>
      <c r="D192" s="5">
        <f t="shared" si="40"/>
        <v>0</v>
      </c>
      <c r="E192" s="5">
        <f t="shared" si="40"/>
        <v>0</v>
      </c>
      <c r="F192" s="24">
        <f t="shared" si="38"/>
        <v>0</v>
      </c>
    </row>
    <row r="193" spans="1:6" ht="26.25">
      <c r="A193" s="7" t="s">
        <v>285</v>
      </c>
      <c r="B193" s="4" t="s">
        <v>286</v>
      </c>
      <c r="C193" s="5">
        <f t="shared" si="40"/>
        <v>3866000</v>
      </c>
      <c r="D193" s="5">
        <f t="shared" si="40"/>
        <v>0</v>
      </c>
      <c r="E193" s="5">
        <f t="shared" si="40"/>
        <v>0</v>
      </c>
      <c r="F193" s="24">
        <f t="shared" si="38"/>
        <v>0</v>
      </c>
    </row>
    <row r="194" spans="1:6" ht="12.75">
      <c r="A194" s="7" t="s">
        <v>287</v>
      </c>
      <c r="B194" s="4" t="s">
        <v>288</v>
      </c>
      <c r="C194" s="5">
        <f>C623</f>
        <v>3866000</v>
      </c>
      <c r="D194" s="5">
        <f>D623</f>
        <v>0</v>
      </c>
      <c r="E194" s="5">
        <f>E623</f>
        <v>0</v>
      </c>
      <c r="F194" s="24">
        <f t="shared" si="38"/>
        <v>0</v>
      </c>
    </row>
    <row r="195" spans="1:6" ht="39">
      <c r="A195" s="7" t="s">
        <v>90</v>
      </c>
      <c r="B195" s="4" t="s">
        <v>91</v>
      </c>
      <c r="C195" s="5">
        <f>C196</f>
        <v>0</v>
      </c>
      <c r="D195" s="5">
        <f>D196</f>
        <v>3720000</v>
      </c>
      <c r="E195" s="5">
        <f>E196</f>
        <v>3694932</v>
      </c>
      <c r="F195" s="24" t="e">
        <f t="shared" si="38"/>
        <v>#DIV/0!</v>
      </c>
    </row>
    <row r="196" spans="1:6" ht="26.25">
      <c r="A196" s="7" t="s">
        <v>92</v>
      </c>
      <c r="B196" s="4" t="s">
        <v>93</v>
      </c>
      <c r="C196" s="5">
        <f>C197+C198</f>
        <v>0</v>
      </c>
      <c r="D196" s="5">
        <f>D197+D198</f>
        <v>3720000</v>
      </c>
      <c r="E196" s="5">
        <f>E197+E198</f>
        <v>3694932</v>
      </c>
      <c r="F196" s="24" t="e">
        <f t="shared" si="38"/>
        <v>#DIV/0!</v>
      </c>
    </row>
    <row r="197" spans="1:6" ht="12.75">
      <c r="A197" s="7" t="s">
        <v>94</v>
      </c>
      <c r="B197" s="4" t="s">
        <v>95</v>
      </c>
      <c r="C197" s="5">
        <f>C626</f>
        <v>0</v>
      </c>
      <c r="D197" s="5">
        <f>D626</f>
        <v>0</v>
      </c>
      <c r="E197" s="5"/>
      <c r="F197" s="24"/>
    </row>
    <row r="198" spans="1:6" ht="12.75">
      <c r="A198" s="7" t="s">
        <v>96</v>
      </c>
      <c r="B198" s="4" t="s">
        <v>97</v>
      </c>
      <c r="C198" s="5">
        <f>C627</f>
        <v>0</v>
      </c>
      <c r="D198" s="5">
        <f>D627</f>
        <v>3720000</v>
      </c>
      <c r="E198" s="5">
        <f>E627</f>
        <v>3694932</v>
      </c>
      <c r="F198" s="24" t="e">
        <f aca="true" t="shared" si="41" ref="F198:F208">E198/C198</f>
        <v>#DIV/0!</v>
      </c>
    </row>
    <row r="199" spans="1:6" ht="12.75">
      <c r="A199" s="7" t="s">
        <v>98</v>
      </c>
      <c r="B199" s="4" t="s">
        <v>99</v>
      </c>
      <c r="C199" s="5">
        <f aca="true" t="shared" si="42" ref="C199:E201">C200</f>
        <v>22180000</v>
      </c>
      <c r="D199" s="5">
        <f t="shared" si="42"/>
        <v>23288000</v>
      </c>
      <c r="E199" s="5">
        <f t="shared" si="42"/>
        <v>20313835</v>
      </c>
      <c r="F199" s="24">
        <f t="shared" si="41"/>
        <v>0.9158627141568981</v>
      </c>
    </row>
    <row r="200" spans="1:6" ht="12.75">
      <c r="A200" s="7" t="s">
        <v>100</v>
      </c>
      <c r="B200" s="4" t="s">
        <v>101</v>
      </c>
      <c r="C200" s="5">
        <f t="shared" si="42"/>
        <v>22180000</v>
      </c>
      <c r="D200" s="5">
        <f t="shared" si="42"/>
        <v>23288000</v>
      </c>
      <c r="E200" s="5">
        <f t="shared" si="42"/>
        <v>20313835</v>
      </c>
      <c r="F200" s="24">
        <f t="shared" si="41"/>
        <v>0.9158627141568981</v>
      </c>
    </row>
    <row r="201" spans="1:6" ht="12.75">
      <c r="A201" s="7" t="s">
        <v>102</v>
      </c>
      <c r="B201" s="4" t="s">
        <v>103</v>
      </c>
      <c r="C201" s="5">
        <f t="shared" si="42"/>
        <v>22180000</v>
      </c>
      <c r="D201" s="5">
        <f t="shared" si="42"/>
        <v>23288000</v>
      </c>
      <c r="E201" s="5">
        <f t="shared" si="42"/>
        <v>20313835</v>
      </c>
      <c r="F201" s="24">
        <f t="shared" si="41"/>
        <v>0.9158627141568981</v>
      </c>
    </row>
    <row r="202" spans="1:6" ht="12.75">
      <c r="A202" s="7" t="s">
        <v>110</v>
      </c>
      <c r="B202" s="4" t="s">
        <v>111</v>
      </c>
      <c r="C202" s="5">
        <f>C631</f>
        <v>22180000</v>
      </c>
      <c r="D202" s="5">
        <f>D631</f>
        <v>23288000</v>
      </c>
      <c r="E202" s="5">
        <f>E631</f>
        <v>20313835</v>
      </c>
      <c r="F202" s="24">
        <f t="shared" si="41"/>
        <v>0.9158627141568981</v>
      </c>
    </row>
    <row r="203" spans="1:6" ht="27">
      <c r="A203" s="7" t="s">
        <v>375</v>
      </c>
      <c r="B203" s="4" t="s">
        <v>377</v>
      </c>
      <c r="C203" s="5">
        <f>C204</f>
        <v>0</v>
      </c>
      <c r="D203" s="5">
        <f>D204</f>
        <v>0</v>
      </c>
      <c r="E203" s="5">
        <f>E204</f>
        <v>-13028</v>
      </c>
      <c r="F203" s="24"/>
    </row>
    <row r="204" spans="1:6" ht="27">
      <c r="A204" s="7" t="s">
        <v>384</v>
      </c>
      <c r="B204" s="21">
        <v>8501</v>
      </c>
      <c r="C204" s="5">
        <f>C633</f>
        <v>0</v>
      </c>
      <c r="D204" s="5">
        <f>D633</f>
        <v>0</v>
      </c>
      <c r="E204" s="5">
        <f>E633</f>
        <v>-13028</v>
      </c>
      <c r="F204" s="24"/>
    </row>
    <row r="205" spans="1:6" ht="12.75">
      <c r="A205" s="7" t="s">
        <v>319</v>
      </c>
      <c r="B205" s="4" t="s">
        <v>320</v>
      </c>
      <c r="C205" s="5">
        <f>C206+C223+C221</f>
        <v>75773000</v>
      </c>
      <c r="D205" s="5">
        <f>D206+D223+D221</f>
        <v>82088000</v>
      </c>
      <c r="E205" s="5">
        <f>E206+E223+E221</f>
        <v>67220100</v>
      </c>
      <c r="F205" s="24">
        <f t="shared" si="41"/>
        <v>0.8871247014107928</v>
      </c>
    </row>
    <row r="206" spans="1:6" ht="12.75">
      <c r="A206" s="7" t="s">
        <v>221</v>
      </c>
      <c r="B206" s="4" t="s">
        <v>222</v>
      </c>
      <c r="C206" s="5">
        <f>C207+C208+C209+C212+C217</f>
        <v>56171000</v>
      </c>
      <c r="D206" s="5">
        <f>D207+D208+D209+D212+D217</f>
        <v>63673000</v>
      </c>
      <c r="E206" s="5">
        <f>E207+E208+E209+E212+E217</f>
        <v>62803652</v>
      </c>
      <c r="F206" s="24">
        <f t="shared" si="41"/>
        <v>1.118079649641274</v>
      </c>
    </row>
    <row r="207" spans="1:6" ht="12.75">
      <c r="A207" s="7" t="s">
        <v>78</v>
      </c>
      <c r="B207" s="4" t="s">
        <v>79</v>
      </c>
      <c r="C207" s="5">
        <f aca="true" t="shared" si="43" ref="C207:E208">C462</f>
        <v>28965000</v>
      </c>
      <c r="D207" s="5">
        <f t="shared" si="43"/>
        <v>40871500</v>
      </c>
      <c r="E207" s="5">
        <f t="shared" si="43"/>
        <v>40375867</v>
      </c>
      <c r="F207" s="24">
        <f t="shared" si="41"/>
        <v>1.3939536336958398</v>
      </c>
    </row>
    <row r="208" spans="1:6" ht="26.25">
      <c r="A208" s="7" t="s">
        <v>80</v>
      </c>
      <c r="B208" s="4" t="s">
        <v>81</v>
      </c>
      <c r="C208" s="5">
        <f t="shared" si="43"/>
        <v>7354000</v>
      </c>
      <c r="D208" s="5">
        <f t="shared" si="43"/>
        <v>5294500</v>
      </c>
      <c r="E208" s="5">
        <f t="shared" si="43"/>
        <v>4937248</v>
      </c>
      <c r="F208" s="24">
        <f t="shared" si="41"/>
        <v>0.6713690508566766</v>
      </c>
    </row>
    <row r="209" spans="1:6" ht="26.25">
      <c r="A209" s="7" t="s">
        <v>232</v>
      </c>
      <c r="B209" s="4" t="s">
        <v>233</v>
      </c>
      <c r="C209" s="5">
        <f>C210</f>
        <v>0</v>
      </c>
      <c r="D209" s="5">
        <f>D210</f>
        <v>0</v>
      </c>
      <c r="E209" s="5"/>
      <c r="F209" s="24"/>
    </row>
    <row r="210" spans="1:6" ht="52.5">
      <c r="A210" s="7" t="s">
        <v>234</v>
      </c>
      <c r="B210" s="4" t="s">
        <v>235</v>
      </c>
      <c r="C210" s="5">
        <f>C211</f>
        <v>0</v>
      </c>
      <c r="D210" s="5">
        <f>D211</f>
        <v>0</v>
      </c>
      <c r="E210" s="5"/>
      <c r="F210" s="24"/>
    </row>
    <row r="211" spans="1:6" ht="12.75">
      <c r="A211" s="7" t="s">
        <v>236</v>
      </c>
      <c r="B211" s="4" t="s">
        <v>237</v>
      </c>
      <c r="C211" s="5">
        <f>C466</f>
        <v>0</v>
      </c>
      <c r="D211" s="5">
        <f>D466</f>
        <v>0</v>
      </c>
      <c r="E211" s="5"/>
      <c r="F211" s="24"/>
    </row>
    <row r="212" spans="1:6" ht="26.25">
      <c r="A212" s="7" t="s">
        <v>82</v>
      </c>
      <c r="B212" s="4" t="s">
        <v>83</v>
      </c>
      <c r="C212" s="5">
        <f>C213+C214+C215+C216</f>
        <v>19848000</v>
      </c>
      <c r="D212" s="5">
        <f>D213+D214+D215+D216</f>
        <v>17503000</v>
      </c>
      <c r="E212" s="5">
        <f>E213+E214+E215+E216</f>
        <v>17489052</v>
      </c>
      <c r="F212" s="24">
        <f>E212/C212</f>
        <v>0.8811493349455864</v>
      </c>
    </row>
    <row r="213" spans="1:6" ht="12.75">
      <c r="A213" s="7" t="s">
        <v>256</v>
      </c>
      <c r="B213" s="4" t="s">
        <v>257</v>
      </c>
      <c r="C213" s="5">
        <f aca="true" t="shared" si="44" ref="C213:D216">C468</f>
        <v>1030000</v>
      </c>
      <c r="D213" s="5">
        <f t="shared" si="44"/>
        <v>0</v>
      </c>
      <c r="E213" s="5"/>
      <c r="F213" s="24"/>
    </row>
    <row r="214" spans="1:6" ht="12.75">
      <c r="A214" s="7" t="s">
        <v>258</v>
      </c>
      <c r="B214" s="4" t="s">
        <v>259</v>
      </c>
      <c r="C214" s="5">
        <f t="shared" si="44"/>
        <v>500000</v>
      </c>
      <c r="D214" s="5">
        <f t="shared" si="44"/>
        <v>0</v>
      </c>
      <c r="E214" s="5"/>
      <c r="F214" s="24"/>
    </row>
    <row r="215" spans="1:6" ht="12.75">
      <c r="A215" s="7" t="s">
        <v>260</v>
      </c>
      <c r="B215" s="4" t="s">
        <v>261</v>
      </c>
      <c r="C215" s="5">
        <f t="shared" si="44"/>
        <v>17974000</v>
      </c>
      <c r="D215" s="5">
        <f t="shared" si="44"/>
        <v>17134000</v>
      </c>
      <c r="E215" s="5">
        <f>E470</f>
        <v>17123633</v>
      </c>
      <c r="F215" s="24">
        <f aca="true" t="shared" si="45" ref="F215:F220">E215/C215</f>
        <v>0.9526890508512296</v>
      </c>
    </row>
    <row r="216" spans="1:6" ht="12.75">
      <c r="A216" s="7" t="s">
        <v>86</v>
      </c>
      <c r="B216" s="4" t="s">
        <v>87</v>
      </c>
      <c r="C216" s="5">
        <f t="shared" si="44"/>
        <v>344000</v>
      </c>
      <c r="D216" s="5">
        <f t="shared" si="44"/>
        <v>369000</v>
      </c>
      <c r="E216" s="5">
        <f>E471</f>
        <v>365419</v>
      </c>
      <c r="F216" s="24">
        <f t="shared" si="45"/>
        <v>1.062264534883721</v>
      </c>
    </row>
    <row r="217" spans="1:6" ht="12.75">
      <c r="A217" s="7" t="s">
        <v>262</v>
      </c>
      <c r="B217" s="4" t="s">
        <v>263</v>
      </c>
      <c r="C217" s="5">
        <f aca="true" t="shared" si="46" ref="C217:E219">C218</f>
        <v>4000</v>
      </c>
      <c r="D217" s="5">
        <f t="shared" si="46"/>
        <v>4000</v>
      </c>
      <c r="E217" s="5">
        <f t="shared" si="46"/>
        <v>1485</v>
      </c>
      <c r="F217" s="24">
        <f t="shared" si="45"/>
        <v>0.37125</v>
      </c>
    </row>
    <row r="218" spans="1:6" ht="12.75">
      <c r="A218" s="7" t="s">
        <v>264</v>
      </c>
      <c r="B218" s="4" t="s">
        <v>265</v>
      </c>
      <c r="C218" s="5">
        <f t="shared" si="46"/>
        <v>4000</v>
      </c>
      <c r="D218" s="5">
        <f t="shared" si="46"/>
        <v>4000</v>
      </c>
      <c r="E218" s="5">
        <f t="shared" si="46"/>
        <v>1485</v>
      </c>
      <c r="F218" s="24">
        <f t="shared" si="45"/>
        <v>0.37125</v>
      </c>
    </row>
    <row r="219" spans="1:6" ht="12.75">
      <c r="A219" s="7" t="s">
        <v>270</v>
      </c>
      <c r="B219" s="4" t="s">
        <v>271</v>
      </c>
      <c r="C219" s="5">
        <f t="shared" si="46"/>
        <v>4000</v>
      </c>
      <c r="D219" s="5">
        <f t="shared" si="46"/>
        <v>4000</v>
      </c>
      <c r="E219" s="5">
        <f t="shared" si="46"/>
        <v>1485</v>
      </c>
      <c r="F219" s="24">
        <f t="shared" si="45"/>
        <v>0.37125</v>
      </c>
    </row>
    <row r="220" spans="1:6" ht="12.75">
      <c r="A220" s="7" t="s">
        <v>272</v>
      </c>
      <c r="B220" s="4" t="s">
        <v>273</v>
      </c>
      <c r="C220" s="5">
        <f>C475</f>
        <v>4000</v>
      </c>
      <c r="D220" s="5">
        <f>D475</f>
        <v>4000</v>
      </c>
      <c r="E220" s="5">
        <f>E475</f>
        <v>1485</v>
      </c>
      <c r="F220" s="24">
        <f t="shared" si="45"/>
        <v>0.37125</v>
      </c>
    </row>
    <row r="221" spans="1:6" ht="27">
      <c r="A221" s="7" t="s">
        <v>375</v>
      </c>
      <c r="B221" s="4" t="s">
        <v>377</v>
      </c>
      <c r="C221" s="5">
        <f>C222</f>
        <v>0</v>
      </c>
      <c r="D221" s="5">
        <f>D222</f>
        <v>0</v>
      </c>
      <c r="E221" s="5">
        <f>E222</f>
        <v>-152163</v>
      </c>
      <c r="F221" s="24"/>
    </row>
    <row r="222" spans="1:6" ht="14.25">
      <c r="A222" s="7" t="s">
        <v>376</v>
      </c>
      <c r="B222" s="21">
        <v>8501</v>
      </c>
      <c r="C222" s="5">
        <f>C477</f>
        <v>0</v>
      </c>
      <c r="D222" s="5">
        <f>D477</f>
        <v>0</v>
      </c>
      <c r="E222" s="5">
        <f>E477</f>
        <v>-152163</v>
      </c>
      <c r="F222" s="24"/>
    </row>
    <row r="223" spans="1:6" ht="12.75">
      <c r="A223" s="7" t="s">
        <v>274</v>
      </c>
      <c r="B223" s="4" t="s">
        <v>89</v>
      </c>
      <c r="C223" s="5">
        <f>C224+C227+C230+C235</f>
        <v>19602000</v>
      </c>
      <c r="D223" s="5">
        <f>D224+D227+D230+D235</f>
        <v>18415000</v>
      </c>
      <c r="E223" s="5">
        <f>E224+E227+E230+E235</f>
        <v>4568611</v>
      </c>
      <c r="F223" s="24">
        <f>E223/C223</f>
        <v>0.23306861544740332</v>
      </c>
    </row>
    <row r="224" spans="1:6" ht="26.25">
      <c r="A224" s="7" t="s">
        <v>275</v>
      </c>
      <c r="B224" s="4" t="s">
        <v>276</v>
      </c>
      <c r="C224" s="5">
        <f>C225</f>
        <v>0</v>
      </c>
      <c r="D224" s="5">
        <f>D225</f>
        <v>0</v>
      </c>
      <c r="E224" s="5"/>
      <c r="F224" s="24"/>
    </row>
    <row r="225" spans="1:6" ht="12.75">
      <c r="A225" s="7" t="s">
        <v>277</v>
      </c>
      <c r="B225" s="4" t="s">
        <v>278</v>
      </c>
      <c r="C225" s="5">
        <f>C226</f>
        <v>0</v>
      </c>
      <c r="D225" s="5">
        <f>D226</f>
        <v>0</v>
      </c>
      <c r="E225" s="5"/>
      <c r="F225" s="24"/>
    </row>
    <row r="226" spans="1:6" ht="12.75">
      <c r="A226" s="7" t="s">
        <v>281</v>
      </c>
      <c r="B226" s="4" t="s">
        <v>282</v>
      </c>
      <c r="C226" s="5">
        <f>C638</f>
        <v>0</v>
      </c>
      <c r="D226" s="5">
        <f>D638</f>
        <v>0</v>
      </c>
      <c r="E226" s="5"/>
      <c r="F226" s="24"/>
    </row>
    <row r="227" spans="1:6" ht="39">
      <c r="A227" s="7" t="s">
        <v>291</v>
      </c>
      <c r="B227" s="4" t="s">
        <v>292</v>
      </c>
      <c r="C227" s="5">
        <f aca="true" t="shared" si="47" ref="C227:E228">C228</f>
        <v>1949000</v>
      </c>
      <c r="D227" s="5">
        <f t="shared" si="47"/>
        <v>1949000</v>
      </c>
      <c r="E227" s="5">
        <f t="shared" si="47"/>
        <v>0</v>
      </c>
      <c r="F227" s="24">
        <f aca="true" t="shared" si="48" ref="F227:F255">E227/C227</f>
        <v>0</v>
      </c>
    </row>
    <row r="228" spans="1:6" ht="26.25">
      <c r="A228" s="7" t="s">
        <v>293</v>
      </c>
      <c r="B228" s="4" t="s">
        <v>294</v>
      </c>
      <c r="C228" s="5">
        <f t="shared" si="47"/>
        <v>1949000</v>
      </c>
      <c r="D228" s="5">
        <f t="shared" si="47"/>
        <v>1949000</v>
      </c>
      <c r="E228" s="5">
        <f t="shared" si="47"/>
        <v>0</v>
      </c>
      <c r="F228" s="24">
        <f t="shared" si="48"/>
        <v>0</v>
      </c>
    </row>
    <row r="229" spans="1:6" ht="12.75">
      <c r="A229" s="7" t="s">
        <v>295</v>
      </c>
      <c r="B229" s="4" t="s">
        <v>296</v>
      </c>
      <c r="C229" s="5">
        <f>C641</f>
        <v>1949000</v>
      </c>
      <c r="D229" s="5">
        <f>D641</f>
        <v>1949000</v>
      </c>
      <c r="E229" s="5">
        <f>E641</f>
        <v>0</v>
      </c>
      <c r="F229" s="24">
        <f t="shared" si="48"/>
        <v>0</v>
      </c>
    </row>
    <row r="230" spans="1:6" ht="39">
      <c r="A230" s="7" t="s">
        <v>90</v>
      </c>
      <c r="B230" s="4" t="s">
        <v>91</v>
      </c>
      <c r="C230" s="5">
        <f>C231</f>
        <v>13541000</v>
      </c>
      <c r="D230" s="5">
        <f>D231</f>
        <v>13401000</v>
      </c>
      <c r="E230" s="5">
        <f>E231</f>
        <v>2611122</v>
      </c>
      <c r="F230" s="24">
        <f t="shared" si="48"/>
        <v>0.1928308101321911</v>
      </c>
    </row>
    <row r="231" spans="1:6" ht="26.25">
      <c r="A231" s="7" t="s">
        <v>92</v>
      </c>
      <c r="B231" s="4" t="s">
        <v>93</v>
      </c>
      <c r="C231" s="5">
        <f>C232+C233+C234</f>
        <v>13541000</v>
      </c>
      <c r="D231" s="5">
        <f>D232+D233+D234</f>
        <v>13401000</v>
      </c>
      <c r="E231" s="5">
        <f>E232+E233+E234</f>
        <v>2611122</v>
      </c>
      <c r="F231" s="24">
        <f t="shared" si="48"/>
        <v>0.1928308101321911</v>
      </c>
    </row>
    <row r="232" spans="1:6" ht="12.75">
      <c r="A232" s="7" t="s">
        <v>94</v>
      </c>
      <c r="B232" s="4" t="s">
        <v>95</v>
      </c>
      <c r="C232" s="5">
        <f aca="true" t="shared" si="49" ref="C232:E234">C644</f>
        <v>1733000</v>
      </c>
      <c r="D232" s="5">
        <f t="shared" si="49"/>
        <v>1733000</v>
      </c>
      <c r="E232" s="5">
        <f t="shared" si="49"/>
        <v>315740</v>
      </c>
      <c r="F232" s="24">
        <f t="shared" si="48"/>
        <v>0.1821927293710329</v>
      </c>
    </row>
    <row r="233" spans="1:6" ht="12.75">
      <c r="A233" s="7" t="s">
        <v>96</v>
      </c>
      <c r="B233" s="4" t="s">
        <v>97</v>
      </c>
      <c r="C233" s="5">
        <f t="shared" si="49"/>
        <v>9814000</v>
      </c>
      <c r="D233" s="5">
        <f t="shared" si="49"/>
        <v>9814000</v>
      </c>
      <c r="E233" s="5">
        <f t="shared" si="49"/>
        <v>1789197</v>
      </c>
      <c r="F233" s="24">
        <f t="shared" si="48"/>
        <v>0.1823106786223762</v>
      </c>
    </row>
    <row r="234" spans="1:6" ht="12.75">
      <c r="A234" s="7" t="s">
        <v>295</v>
      </c>
      <c r="B234" s="4" t="s">
        <v>297</v>
      </c>
      <c r="C234" s="5">
        <f t="shared" si="49"/>
        <v>1994000</v>
      </c>
      <c r="D234" s="5">
        <f t="shared" si="49"/>
        <v>1854000</v>
      </c>
      <c r="E234" s="5">
        <f t="shared" si="49"/>
        <v>506185</v>
      </c>
      <c r="F234" s="24">
        <f t="shared" si="48"/>
        <v>0.2538540621865597</v>
      </c>
    </row>
    <row r="235" spans="1:6" ht="12.75">
      <c r="A235" s="7" t="s">
        <v>98</v>
      </c>
      <c r="B235" s="4" t="s">
        <v>99</v>
      </c>
      <c r="C235" s="5">
        <f aca="true" t="shared" si="50" ref="C235:E237">C236</f>
        <v>4112000</v>
      </c>
      <c r="D235" s="5">
        <f t="shared" si="50"/>
        <v>3065000</v>
      </c>
      <c r="E235" s="5">
        <f t="shared" si="50"/>
        <v>1957489</v>
      </c>
      <c r="F235" s="24">
        <f t="shared" si="48"/>
        <v>0.4760430447470817</v>
      </c>
    </row>
    <row r="236" spans="1:6" ht="12.75">
      <c r="A236" s="7" t="s">
        <v>100</v>
      </c>
      <c r="B236" s="4" t="s">
        <v>101</v>
      </c>
      <c r="C236" s="5">
        <f t="shared" si="50"/>
        <v>4112000</v>
      </c>
      <c r="D236" s="5">
        <f t="shared" si="50"/>
        <v>3065000</v>
      </c>
      <c r="E236" s="5">
        <f t="shared" si="50"/>
        <v>1957489</v>
      </c>
      <c r="F236" s="24">
        <f t="shared" si="48"/>
        <v>0.4760430447470817</v>
      </c>
    </row>
    <row r="237" spans="1:6" ht="12.75">
      <c r="A237" s="7" t="s">
        <v>102</v>
      </c>
      <c r="B237" s="4" t="s">
        <v>103</v>
      </c>
      <c r="C237" s="5">
        <f t="shared" si="50"/>
        <v>4112000</v>
      </c>
      <c r="D237" s="5">
        <f t="shared" si="50"/>
        <v>3065000</v>
      </c>
      <c r="E237" s="5">
        <f t="shared" si="50"/>
        <v>1957489</v>
      </c>
      <c r="F237" s="24">
        <f t="shared" si="48"/>
        <v>0.4760430447470817</v>
      </c>
    </row>
    <row r="238" spans="1:6" ht="12.75">
      <c r="A238" s="7" t="s">
        <v>110</v>
      </c>
      <c r="B238" s="4" t="s">
        <v>111</v>
      </c>
      <c r="C238" s="5">
        <f>C650</f>
        <v>4112000</v>
      </c>
      <c r="D238" s="5">
        <f>D650</f>
        <v>3065000</v>
      </c>
      <c r="E238" s="5">
        <f>E650</f>
        <v>1957489</v>
      </c>
      <c r="F238" s="24">
        <f t="shared" si="48"/>
        <v>0.4760430447470817</v>
      </c>
    </row>
    <row r="239" spans="1:6" ht="39">
      <c r="A239" s="7" t="s">
        <v>321</v>
      </c>
      <c r="B239" s="4" t="s">
        <v>322</v>
      </c>
      <c r="C239" s="5">
        <f>C240+C258</f>
        <v>92222000</v>
      </c>
      <c r="D239" s="5">
        <f>D240+D258</f>
        <v>144289000</v>
      </c>
      <c r="E239" s="5">
        <f>E240+E258</f>
        <v>133865330</v>
      </c>
      <c r="F239" s="24">
        <f t="shared" si="48"/>
        <v>1.4515552688078766</v>
      </c>
    </row>
    <row r="240" spans="1:6" ht="12.75">
      <c r="A240" s="7" t="s">
        <v>221</v>
      </c>
      <c r="B240" s="4" t="s">
        <v>222</v>
      </c>
      <c r="C240" s="5">
        <f>C241+C242+C249+C253+C256+C243+C246</f>
        <v>88794000</v>
      </c>
      <c r="D240" s="5">
        <f>D241+D242+D249+D253+D256+D243+D246</f>
        <v>140921000</v>
      </c>
      <c r="E240" s="5">
        <f>E241+E242+E249+E253+E256+E243+E246</f>
        <v>131624425</v>
      </c>
      <c r="F240" s="24">
        <f t="shared" si="48"/>
        <v>1.4823571975583936</v>
      </c>
    </row>
    <row r="241" spans="1:6" ht="12.75">
      <c r="A241" s="7" t="s">
        <v>78</v>
      </c>
      <c r="B241" s="4" t="s">
        <v>79</v>
      </c>
      <c r="C241" s="5">
        <f aca="true" t="shared" si="51" ref="C241:E242">C480</f>
        <v>73300000</v>
      </c>
      <c r="D241" s="5">
        <f t="shared" si="51"/>
        <v>107654000</v>
      </c>
      <c r="E241" s="5">
        <f t="shared" si="51"/>
        <v>106559787</v>
      </c>
      <c r="F241" s="24">
        <f t="shared" si="48"/>
        <v>1.4537487994542975</v>
      </c>
    </row>
    <row r="242" spans="1:6" ht="26.25">
      <c r="A242" s="7" t="s">
        <v>80</v>
      </c>
      <c r="B242" s="4" t="s">
        <v>81</v>
      </c>
      <c r="C242" s="5">
        <f t="shared" si="51"/>
        <v>8000000</v>
      </c>
      <c r="D242" s="5">
        <f t="shared" si="51"/>
        <v>24978000</v>
      </c>
      <c r="E242" s="5">
        <f t="shared" si="51"/>
        <v>18883484</v>
      </c>
      <c r="F242" s="24">
        <f t="shared" si="48"/>
        <v>2.3604355</v>
      </c>
    </row>
    <row r="243" spans="1:6" ht="26.25">
      <c r="A243" s="7" t="s">
        <v>232</v>
      </c>
      <c r="B243" s="4" t="s">
        <v>233</v>
      </c>
      <c r="C243" s="5">
        <f aca="true" t="shared" si="52" ref="C243:E244">C244</f>
        <v>0</v>
      </c>
      <c r="D243" s="5">
        <f t="shared" si="52"/>
        <v>1177000</v>
      </c>
      <c r="E243" s="5">
        <f t="shared" si="52"/>
        <v>970132</v>
      </c>
      <c r="F243" s="24" t="e">
        <f t="shared" si="48"/>
        <v>#DIV/0!</v>
      </c>
    </row>
    <row r="244" spans="1:6" ht="52.5">
      <c r="A244" s="7" t="s">
        <v>234</v>
      </c>
      <c r="B244" s="4" t="s">
        <v>235</v>
      </c>
      <c r="C244" s="5">
        <f t="shared" si="52"/>
        <v>0</v>
      </c>
      <c r="D244" s="5">
        <f t="shared" si="52"/>
        <v>1177000</v>
      </c>
      <c r="E244" s="5">
        <f t="shared" si="52"/>
        <v>970132</v>
      </c>
      <c r="F244" s="24" t="e">
        <f t="shared" si="48"/>
        <v>#DIV/0!</v>
      </c>
    </row>
    <row r="245" spans="1:6" ht="39">
      <c r="A245" s="7" t="s">
        <v>429</v>
      </c>
      <c r="B245" s="4" t="s">
        <v>430</v>
      </c>
      <c r="C245" s="5">
        <f>C484</f>
        <v>0</v>
      </c>
      <c r="D245" s="5">
        <f>D484</f>
        <v>1177000</v>
      </c>
      <c r="E245" s="5">
        <f>E484</f>
        <v>970132</v>
      </c>
      <c r="F245" s="24" t="e">
        <f t="shared" si="48"/>
        <v>#DIV/0!</v>
      </c>
    </row>
    <row r="246" spans="1:6" ht="12.75">
      <c r="A246" s="7" t="s">
        <v>242</v>
      </c>
      <c r="B246" s="4" t="s">
        <v>243</v>
      </c>
      <c r="C246" s="5">
        <f aca="true" t="shared" si="53" ref="C246:E247">C247</f>
        <v>0</v>
      </c>
      <c r="D246" s="5">
        <f t="shared" si="53"/>
        <v>100000</v>
      </c>
      <c r="E246" s="5">
        <f t="shared" si="53"/>
        <v>31341</v>
      </c>
      <c r="F246" s="24" t="e">
        <f t="shared" si="48"/>
        <v>#DIV/0!</v>
      </c>
    </row>
    <row r="247" spans="1:6" ht="12.75">
      <c r="A247" s="7" t="s">
        <v>244</v>
      </c>
      <c r="B247" s="4" t="s">
        <v>245</v>
      </c>
      <c r="C247" s="5">
        <f t="shared" si="53"/>
        <v>0</v>
      </c>
      <c r="D247" s="5">
        <f t="shared" si="53"/>
        <v>100000</v>
      </c>
      <c r="E247" s="5">
        <f t="shared" si="53"/>
        <v>31341</v>
      </c>
      <c r="F247" s="24" t="e">
        <f t="shared" si="48"/>
        <v>#DIV/0!</v>
      </c>
    </row>
    <row r="248" spans="1:6" ht="26.25">
      <c r="A248" s="7" t="s">
        <v>427</v>
      </c>
      <c r="B248" s="4" t="s">
        <v>428</v>
      </c>
      <c r="C248" s="5">
        <f>C487</f>
        <v>0</v>
      </c>
      <c r="D248" s="5">
        <f>D487</f>
        <v>100000</v>
      </c>
      <c r="E248" s="5">
        <f>E487</f>
        <v>31341</v>
      </c>
      <c r="F248" s="24" t="e">
        <f t="shared" si="48"/>
        <v>#DIV/0!</v>
      </c>
    </row>
    <row r="249" spans="1:6" ht="12.75">
      <c r="A249" s="7" t="s">
        <v>248</v>
      </c>
      <c r="B249" s="4" t="s">
        <v>249</v>
      </c>
      <c r="C249" s="5">
        <f>C250</f>
        <v>5900000</v>
      </c>
      <c r="D249" s="5">
        <f>D250</f>
        <v>5063000</v>
      </c>
      <c r="E249" s="5">
        <f>E250</f>
        <v>4440695</v>
      </c>
      <c r="F249" s="24">
        <f t="shared" si="48"/>
        <v>0.7526601694915255</v>
      </c>
    </row>
    <row r="250" spans="1:6" ht="12.75">
      <c r="A250" s="7" t="s">
        <v>250</v>
      </c>
      <c r="B250" s="4" t="s">
        <v>251</v>
      </c>
      <c r="C250" s="5">
        <f>C251+C252</f>
        <v>5900000</v>
      </c>
      <c r="D250" s="5">
        <f>D251+D252</f>
        <v>5063000</v>
      </c>
      <c r="E250" s="5">
        <f>E251+E252</f>
        <v>4440695</v>
      </c>
      <c r="F250" s="24">
        <f t="shared" si="48"/>
        <v>0.7526601694915255</v>
      </c>
    </row>
    <row r="251" spans="1:6" ht="12.75">
      <c r="A251" s="7" t="s">
        <v>252</v>
      </c>
      <c r="B251" s="4" t="s">
        <v>253</v>
      </c>
      <c r="C251" s="5">
        <f aca="true" t="shared" si="54" ref="C251:E252">C490</f>
        <v>4800000</v>
      </c>
      <c r="D251" s="5">
        <f t="shared" si="54"/>
        <v>3781000</v>
      </c>
      <c r="E251" s="5">
        <f t="shared" si="54"/>
        <v>3478812</v>
      </c>
      <c r="F251" s="24">
        <f t="shared" si="48"/>
        <v>0.7247525</v>
      </c>
    </row>
    <row r="252" spans="1:6" ht="12.75">
      <c r="A252" s="7" t="s">
        <v>254</v>
      </c>
      <c r="B252" s="4" t="s">
        <v>255</v>
      </c>
      <c r="C252" s="5">
        <f t="shared" si="54"/>
        <v>1100000</v>
      </c>
      <c r="D252" s="5">
        <f t="shared" si="54"/>
        <v>1282000</v>
      </c>
      <c r="E252" s="5">
        <f t="shared" si="54"/>
        <v>961883</v>
      </c>
      <c r="F252" s="24">
        <f t="shared" si="48"/>
        <v>0.8744390909090909</v>
      </c>
    </row>
    <row r="253" spans="1:6" ht="26.25">
      <c r="A253" s="7" t="s">
        <v>82</v>
      </c>
      <c r="B253" s="4" t="s">
        <v>83</v>
      </c>
      <c r="C253" s="5">
        <f>C254+C255</f>
        <v>1594000</v>
      </c>
      <c r="D253" s="5">
        <f>D254+D255</f>
        <v>1949000</v>
      </c>
      <c r="E253" s="5">
        <f>E254+E255</f>
        <v>1938892</v>
      </c>
      <c r="F253" s="24">
        <f t="shared" si="48"/>
        <v>1.2163688833124215</v>
      </c>
    </row>
    <row r="254" spans="1:6" ht="12.75">
      <c r="A254" s="7" t="s">
        <v>256</v>
      </c>
      <c r="B254" s="4" t="s">
        <v>257</v>
      </c>
      <c r="C254" s="5">
        <f aca="true" t="shared" si="55" ref="C254:E255">C493</f>
        <v>800000</v>
      </c>
      <c r="D254" s="5">
        <f t="shared" si="55"/>
        <v>800000</v>
      </c>
      <c r="E254" s="5">
        <f t="shared" si="55"/>
        <v>800000</v>
      </c>
      <c r="F254" s="24">
        <f t="shared" si="48"/>
        <v>1</v>
      </c>
    </row>
    <row r="255" spans="1:6" ht="12.75">
      <c r="A255" s="7" t="s">
        <v>86</v>
      </c>
      <c r="B255" s="4" t="s">
        <v>87</v>
      </c>
      <c r="C255" s="5">
        <f t="shared" si="55"/>
        <v>794000</v>
      </c>
      <c r="D255" s="5">
        <f t="shared" si="55"/>
        <v>1149000</v>
      </c>
      <c r="E255" s="5">
        <f t="shared" si="55"/>
        <v>1138892</v>
      </c>
      <c r="F255" s="24">
        <f t="shared" si="48"/>
        <v>1.4343727959697734</v>
      </c>
    </row>
    <row r="256" spans="1:6" ht="27">
      <c r="A256" s="7" t="s">
        <v>375</v>
      </c>
      <c r="B256" s="4" t="s">
        <v>377</v>
      </c>
      <c r="C256" s="5">
        <f>C257</f>
        <v>0</v>
      </c>
      <c r="D256" s="5">
        <f>D257</f>
        <v>0</v>
      </c>
      <c r="E256" s="5">
        <f>E257</f>
        <v>-1199906</v>
      </c>
      <c r="F256" s="24"/>
    </row>
    <row r="257" spans="1:6" ht="14.25">
      <c r="A257" s="7" t="s">
        <v>376</v>
      </c>
      <c r="B257" s="21">
        <v>8501</v>
      </c>
      <c r="C257" s="5">
        <f>C496</f>
        <v>0</v>
      </c>
      <c r="D257" s="5">
        <f>D496</f>
        <v>0</v>
      </c>
      <c r="E257" s="5">
        <f>E496</f>
        <v>-1199906</v>
      </c>
      <c r="F257" s="24"/>
    </row>
    <row r="258" spans="1:6" ht="12.75">
      <c r="A258" s="7" t="s">
        <v>274</v>
      </c>
      <c r="B258" s="4" t="s">
        <v>89</v>
      </c>
      <c r="C258" s="5">
        <f>C259+C263</f>
        <v>3428000</v>
      </c>
      <c r="D258" s="5">
        <f>D259+D263</f>
        <v>3368000</v>
      </c>
      <c r="E258" s="5">
        <f>E259+E263</f>
        <v>2240905</v>
      </c>
      <c r="F258" s="24">
        <f aca="true" t="shared" si="56" ref="F258:F267">E258/C258</f>
        <v>0.6537062427071179</v>
      </c>
    </row>
    <row r="259" spans="1:6" ht="39">
      <c r="A259" s="7" t="s">
        <v>90</v>
      </c>
      <c r="B259" s="4" t="s">
        <v>91</v>
      </c>
      <c r="C259" s="5">
        <f>C260</f>
        <v>1475000</v>
      </c>
      <c r="D259" s="5">
        <f>D260</f>
        <v>1475000</v>
      </c>
      <c r="E259" s="5">
        <f>E260</f>
        <v>636590</v>
      </c>
      <c r="F259" s="24">
        <f t="shared" si="56"/>
        <v>0.4315864406779661</v>
      </c>
    </row>
    <row r="260" spans="1:6" ht="12.75">
      <c r="A260" s="7" t="s">
        <v>298</v>
      </c>
      <c r="B260" s="4" t="s">
        <v>299</v>
      </c>
      <c r="C260" s="5">
        <f>C261+C262</f>
        <v>1475000</v>
      </c>
      <c r="D260" s="5">
        <f>D261+D262</f>
        <v>1475000</v>
      </c>
      <c r="E260" s="5">
        <f>E261+E262</f>
        <v>636590</v>
      </c>
      <c r="F260" s="24">
        <f t="shared" si="56"/>
        <v>0.4315864406779661</v>
      </c>
    </row>
    <row r="261" spans="1:6" ht="12.75">
      <c r="A261" s="7" t="s">
        <v>94</v>
      </c>
      <c r="B261" s="4" t="s">
        <v>300</v>
      </c>
      <c r="C261" s="5">
        <f aca="true" t="shared" si="57" ref="C261:E262">C655</f>
        <v>230000</v>
      </c>
      <c r="D261" s="5">
        <f t="shared" si="57"/>
        <v>230000</v>
      </c>
      <c r="E261" s="5">
        <f t="shared" si="57"/>
        <v>99051</v>
      </c>
      <c r="F261" s="24">
        <f t="shared" si="56"/>
        <v>0.43065652173913044</v>
      </c>
    </row>
    <row r="262" spans="1:6" ht="12.75">
      <c r="A262" s="7" t="s">
        <v>96</v>
      </c>
      <c r="B262" s="4" t="s">
        <v>301</v>
      </c>
      <c r="C262" s="5">
        <f t="shared" si="57"/>
        <v>1245000</v>
      </c>
      <c r="D262" s="5">
        <f t="shared" si="57"/>
        <v>1245000</v>
      </c>
      <c r="E262" s="5">
        <f t="shared" si="57"/>
        <v>537539</v>
      </c>
      <c r="F262" s="24">
        <f t="shared" si="56"/>
        <v>0.4317582329317269</v>
      </c>
    </row>
    <row r="263" spans="1:6" ht="12.75">
      <c r="A263" s="7" t="s">
        <v>98</v>
      </c>
      <c r="B263" s="4" t="s">
        <v>99</v>
      </c>
      <c r="C263" s="5">
        <f aca="true" t="shared" si="58" ref="C263:E264">C264</f>
        <v>1953000</v>
      </c>
      <c r="D263" s="5">
        <f t="shared" si="58"/>
        <v>1893000</v>
      </c>
      <c r="E263" s="5">
        <f t="shared" si="58"/>
        <v>1604315</v>
      </c>
      <c r="F263" s="24">
        <f t="shared" si="56"/>
        <v>0.8214618535586278</v>
      </c>
    </row>
    <row r="264" spans="1:6" ht="12.75">
      <c r="A264" s="7" t="s">
        <v>100</v>
      </c>
      <c r="B264" s="4" t="s">
        <v>101</v>
      </c>
      <c r="C264" s="5">
        <f t="shared" si="58"/>
        <v>1953000</v>
      </c>
      <c r="D264" s="5">
        <f t="shared" si="58"/>
        <v>1893000</v>
      </c>
      <c r="E264" s="5">
        <f t="shared" si="58"/>
        <v>1604315</v>
      </c>
      <c r="F264" s="24">
        <f t="shared" si="56"/>
        <v>0.8214618535586278</v>
      </c>
    </row>
    <row r="265" spans="1:6" ht="12.75">
      <c r="A265" s="7" t="s">
        <v>102</v>
      </c>
      <c r="B265" s="4" t="s">
        <v>103</v>
      </c>
      <c r="C265" s="5">
        <f>C266+C267+C268+C269</f>
        <v>1953000</v>
      </c>
      <c r="D265" s="5">
        <f>D266+D267+D268+D269</f>
        <v>1893000</v>
      </c>
      <c r="E265" s="5">
        <f>E266+E267+E268+E269</f>
        <v>1604315</v>
      </c>
      <c r="F265" s="24">
        <f t="shared" si="56"/>
        <v>0.8214618535586278</v>
      </c>
    </row>
    <row r="266" spans="1:6" ht="12.75">
      <c r="A266" s="7" t="s">
        <v>104</v>
      </c>
      <c r="B266" s="4" t="s">
        <v>105</v>
      </c>
      <c r="C266" s="5">
        <f aca="true" t="shared" si="59" ref="C266:E267">C660</f>
        <v>1953000</v>
      </c>
      <c r="D266" s="5">
        <f t="shared" si="59"/>
        <v>1768000</v>
      </c>
      <c r="E266" s="5">
        <f t="shared" si="59"/>
        <v>1484760</v>
      </c>
      <c r="F266" s="24">
        <f t="shared" si="56"/>
        <v>0.7602457757296467</v>
      </c>
    </row>
    <row r="267" spans="1:6" ht="12.75">
      <c r="A267" s="7" t="s">
        <v>106</v>
      </c>
      <c r="B267" s="4" t="s">
        <v>107</v>
      </c>
      <c r="C267" s="5">
        <f t="shared" si="59"/>
        <v>0</v>
      </c>
      <c r="D267" s="5">
        <f t="shared" si="59"/>
        <v>95000</v>
      </c>
      <c r="E267" s="5">
        <f t="shared" si="59"/>
        <v>89555</v>
      </c>
      <c r="F267" s="24" t="e">
        <f t="shared" si="56"/>
        <v>#DIV/0!</v>
      </c>
    </row>
    <row r="268" spans="1:6" ht="12.75">
      <c r="A268" s="7" t="s">
        <v>108</v>
      </c>
      <c r="B268" s="4" t="s">
        <v>109</v>
      </c>
      <c r="C268" s="5">
        <f>C662</f>
        <v>0</v>
      </c>
      <c r="D268" s="5">
        <f>D662</f>
        <v>0</v>
      </c>
      <c r="E268" s="5"/>
      <c r="F268" s="24"/>
    </row>
    <row r="269" spans="1:6" ht="12.75">
      <c r="A269" s="7" t="s">
        <v>110</v>
      </c>
      <c r="B269" s="4" t="s">
        <v>111</v>
      </c>
      <c r="C269" s="5">
        <f>C663</f>
        <v>0</v>
      </c>
      <c r="D269" s="5">
        <f>D663</f>
        <v>30000</v>
      </c>
      <c r="E269" s="5">
        <f>E663</f>
        <v>30000</v>
      </c>
      <c r="F269" s="24" t="e">
        <f aca="true" t="shared" si="60" ref="F269:F278">E269/C269</f>
        <v>#DIV/0!</v>
      </c>
    </row>
    <row r="270" spans="1:6" ht="26.25">
      <c r="A270" s="7" t="s">
        <v>323</v>
      </c>
      <c r="B270" s="4" t="s">
        <v>324</v>
      </c>
      <c r="C270" s="5">
        <f>C271+C276</f>
        <v>58237000</v>
      </c>
      <c r="D270" s="5">
        <f>D271+D276</f>
        <v>14985000</v>
      </c>
      <c r="E270" s="5">
        <f>E271+E276</f>
        <v>10862014</v>
      </c>
      <c r="F270" s="24">
        <f t="shared" si="60"/>
        <v>0.18651396878273263</v>
      </c>
    </row>
    <row r="271" spans="1:6" ht="26.25">
      <c r="A271" s="7" t="s">
        <v>325</v>
      </c>
      <c r="B271" s="4" t="s">
        <v>326</v>
      </c>
      <c r="C271" s="5">
        <f aca="true" t="shared" si="61" ref="C271:E274">C272</f>
        <v>751000</v>
      </c>
      <c r="D271" s="5">
        <f t="shared" si="61"/>
        <v>751000</v>
      </c>
      <c r="E271" s="5">
        <f t="shared" si="61"/>
        <v>0</v>
      </c>
      <c r="F271" s="24">
        <f t="shared" si="60"/>
        <v>0</v>
      </c>
    </row>
    <row r="272" spans="1:6" ht="12.75">
      <c r="A272" s="7" t="s">
        <v>274</v>
      </c>
      <c r="B272" s="4" t="s">
        <v>89</v>
      </c>
      <c r="C272" s="5">
        <f t="shared" si="61"/>
        <v>751000</v>
      </c>
      <c r="D272" s="5">
        <f t="shared" si="61"/>
        <v>751000</v>
      </c>
      <c r="E272" s="5">
        <f t="shared" si="61"/>
        <v>0</v>
      </c>
      <c r="F272" s="24">
        <f t="shared" si="60"/>
        <v>0</v>
      </c>
    </row>
    <row r="273" spans="1:6" ht="12.75">
      <c r="A273" s="7" t="s">
        <v>283</v>
      </c>
      <c r="B273" s="4" t="s">
        <v>284</v>
      </c>
      <c r="C273" s="5">
        <f t="shared" si="61"/>
        <v>751000</v>
      </c>
      <c r="D273" s="5">
        <f t="shared" si="61"/>
        <v>751000</v>
      </c>
      <c r="E273" s="5">
        <f t="shared" si="61"/>
        <v>0</v>
      </c>
      <c r="F273" s="24">
        <f t="shared" si="60"/>
        <v>0</v>
      </c>
    </row>
    <row r="274" spans="1:6" ht="26.25">
      <c r="A274" s="7" t="s">
        <v>285</v>
      </c>
      <c r="B274" s="4" t="s">
        <v>286</v>
      </c>
      <c r="C274" s="5">
        <f t="shared" si="61"/>
        <v>751000</v>
      </c>
      <c r="D274" s="5">
        <f t="shared" si="61"/>
        <v>751000</v>
      </c>
      <c r="E274" s="5">
        <f t="shared" si="61"/>
        <v>0</v>
      </c>
      <c r="F274" s="24">
        <f t="shared" si="60"/>
        <v>0</v>
      </c>
    </row>
    <row r="275" spans="1:6" ht="12.75">
      <c r="A275" s="7" t="s">
        <v>287</v>
      </c>
      <c r="B275" s="4" t="s">
        <v>288</v>
      </c>
      <c r="C275" s="5">
        <f>C669</f>
        <v>751000</v>
      </c>
      <c r="D275" s="5">
        <f>D669</f>
        <v>751000</v>
      </c>
      <c r="E275" s="5">
        <f>E669</f>
        <v>0</v>
      </c>
      <c r="F275" s="24">
        <f t="shared" si="60"/>
        <v>0</v>
      </c>
    </row>
    <row r="276" spans="1:6" ht="12.75">
      <c r="A276" s="7" t="s">
        <v>327</v>
      </c>
      <c r="B276" s="4" t="s">
        <v>328</v>
      </c>
      <c r="C276" s="5">
        <f>C277+C285</f>
        <v>57486000</v>
      </c>
      <c r="D276" s="5">
        <f>D277+D285</f>
        <v>14234000</v>
      </c>
      <c r="E276" s="5">
        <f>E277+E285</f>
        <v>10862014</v>
      </c>
      <c r="F276" s="24">
        <f t="shared" si="60"/>
        <v>0.18895059666701458</v>
      </c>
    </row>
    <row r="277" spans="1:6" ht="12.75">
      <c r="A277" s="7" t="s">
        <v>221</v>
      </c>
      <c r="B277" s="4" t="s">
        <v>222</v>
      </c>
      <c r="C277" s="5">
        <f>C278+C279+C284</f>
        <v>57486000</v>
      </c>
      <c r="D277" s="5">
        <f>D278+D279+D284</f>
        <v>14234000</v>
      </c>
      <c r="E277" s="5">
        <f>E278+E279+E284</f>
        <v>10880014</v>
      </c>
      <c r="F277" s="24">
        <f t="shared" si="60"/>
        <v>0.18926371638311937</v>
      </c>
    </row>
    <row r="278" spans="1:6" ht="26.25">
      <c r="A278" s="7" t="s">
        <v>80</v>
      </c>
      <c r="B278" s="4" t="s">
        <v>81</v>
      </c>
      <c r="C278" s="5">
        <f>C500</f>
        <v>56074000</v>
      </c>
      <c r="D278" s="5">
        <f>D500</f>
        <v>14234000</v>
      </c>
      <c r="E278" s="5">
        <f>E500</f>
        <v>10946660</v>
      </c>
      <c r="F278" s="24">
        <f t="shared" si="60"/>
        <v>0.19521810464743017</v>
      </c>
    </row>
    <row r="279" spans="1:6" ht="12.75">
      <c r="A279" s="7" t="s">
        <v>262</v>
      </c>
      <c r="B279" s="4" t="s">
        <v>263</v>
      </c>
      <c r="C279" s="5">
        <f aca="true" t="shared" si="62" ref="C279:D281">C280</f>
        <v>1412000</v>
      </c>
      <c r="D279" s="5">
        <f t="shared" si="62"/>
        <v>0</v>
      </c>
      <c r="E279" s="5"/>
      <c r="F279" s="24"/>
    </row>
    <row r="280" spans="1:6" ht="12.75">
      <c r="A280" s="7" t="s">
        <v>264</v>
      </c>
      <c r="B280" s="4" t="s">
        <v>265</v>
      </c>
      <c r="C280" s="5">
        <f t="shared" si="62"/>
        <v>1412000</v>
      </c>
      <c r="D280" s="5">
        <f t="shared" si="62"/>
        <v>0</v>
      </c>
      <c r="E280" s="5"/>
      <c r="F280" s="24"/>
    </row>
    <row r="281" spans="1:6" ht="12.75">
      <c r="A281" s="7" t="s">
        <v>270</v>
      </c>
      <c r="B281" s="4" t="s">
        <v>271</v>
      </c>
      <c r="C281" s="5">
        <f t="shared" si="62"/>
        <v>1412000</v>
      </c>
      <c r="D281" s="5">
        <f t="shared" si="62"/>
        <v>0</v>
      </c>
      <c r="E281" s="5"/>
      <c r="F281" s="24"/>
    </row>
    <row r="282" spans="1:6" ht="12.75">
      <c r="A282" s="7" t="s">
        <v>272</v>
      </c>
      <c r="B282" s="4" t="s">
        <v>273</v>
      </c>
      <c r="C282" s="5">
        <f>C504</f>
        <v>1412000</v>
      </c>
      <c r="D282" s="5">
        <f>D504</f>
        <v>0</v>
      </c>
      <c r="E282" s="5"/>
      <c r="F282" s="24"/>
    </row>
    <row r="283" spans="1:6" ht="27">
      <c r="A283" s="7" t="s">
        <v>375</v>
      </c>
      <c r="B283" s="4" t="s">
        <v>377</v>
      </c>
      <c r="C283" s="5">
        <f>C284</f>
        <v>0</v>
      </c>
      <c r="D283" s="5">
        <f>D284</f>
        <v>0</v>
      </c>
      <c r="E283" s="5">
        <f>E284</f>
        <v>-66646</v>
      </c>
      <c r="F283" s="24"/>
    </row>
    <row r="284" spans="1:6" ht="14.25">
      <c r="A284" s="7" t="s">
        <v>376</v>
      </c>
      <c r="B284" s="21">
        <v>8501</v>
      </c>
      <c r="C284" s="5">
        <f>C506</f>
        <v>0</v>
      </c>
      <c r="D284" s="5">
        <f>D506</f>
        <v>0</v>
      </c>
      <c r="E284" s="5">
        <f>E506</f>
        <v>-66646</v>
      </c>
      <c r="F284" s="24"/>
    </row>
    <row r="285" spans="1:6" ht="12.75">
      <c r="A285" s="7" t="s">
        <v>274</v>
      </c>
      <c r="B285" s="4" t="s">
        <v>89</v>
      </c>
      <c r="C285" s="5">
        <f>C286+C289+C293</f>
        <v>0</v>
      </c>
      <c r="D285" s="5">
        <f>D286+D289+D293</f>
        <v>0</v>
      </c>
      <c r="E285" s="5">
        <f>E286+E289+E293</f>
        <v>-18000</v>
      </c>
      <c r="F285" s="24"/>
    </row>
    <row r="286" spans="1:6" ht="39">
      <c r="A286" s="7" t="s">
        <v>291</v>
      </c>
      <c r="B286" s="4" t="s">
        <v>292</v>
      </c>
      <c r="C286" s="5">
        <f>C287</f>
        <v>0</v>
      </c>
      <c r="D286" s="5">
        <f>D287</f>
        <v>0</v>
      </c>
      <c r="E286" s="5"/>
      <c r="F286" s="24"/>
    </row>
    <row r="287" spans="1:6" ht="26.25">
      <c r="A287" s="7" t="s">
        <v>293</v>
      </c>
      <c r="B287" s="4" t="s">
        <v>294</v>
      </c>
      <c r="C287" s="5">
        <f>C288</f>
        <v>0</v>
      </c>
      <c r="D287" s="5">
        <f>D288</f>
        <v>0</v>
      </c>
      <c r="E287" s="5"/>
      <c r="F287" s="24"/>
    </row>
    <row r="288" spans="1:6" ht="12.75">
      <c r="A288" s="7" t="s">
        <v>295</v>
      </c>
      <c r="B288" s="4" t="s">
        <v>296</v>
      </c>
      <c r="C288" s="5">
        <f>C674</f>
        <v>0</v>
      </c>
      <c r="D288" s="5">
        <f>D674</f>
        <v>0</v>
      </c>
      <c r="E288" s="5"/>
      <c r="F288" s="24"/>
    </row>
    <row r="289" spans="1:6" ht="12.75">
      <c r="A289" s="7" t="s">
        <v>98</v>
      </c>
      <c r="B289" s="4" t="s">
        <v>99</v>
      </c>
      <c r="C289" s="5">
        <f aca="true" t="shared" si="63" ref="C289:D291">C290</f>
        <v>0</v>
      </c>
      <c r="D289" s="5">
        <f t="shared" si="63"/>
        <v>0</v>
      </c>
      <c r="E289" s="5"/>
      <c r="F289" s="24"/>
    </row>
    <row r="290" spans="1:6" ht="12.75">
      <c r="A290" s="7" t="s">
        <v>100</v>
      </c>
      <c r="B290" s="4" t="s">
        <v>101</v>
      </c>
      <c r="C290" s="5">
        <f t="shared" si="63"/>
        <v>0</v>
      </c>
      <c r="D290" s="5">
        <f t="shared" si="63"/>
        <v>0</v>
      </c>
      <c r="E290" s="5"/>
      <c r="F290" s="24"/>
    </row>
    <row r="291" spans="1:6" ht="12.75">
      <c r="A291" s="7" t="s">
        <v>102</v>
      </c>
      <c r="B291" s="4" t="s">
        <v>103</v>
      </c>
      <c r="C291" s="5">
        <f t="shared" si="63"/>
        <v>0</v>
      </c>
      <c r="D291" s="5">
        <f t="shared" si="63"/>
        <v>0</v>
      </c>
      <c r="E291" s="5"/>
      <c r="F291" s="24"/>
    </row>
    <row r="292" spans="1:6" ht="12.75">
      <c r="A292" s="7" t="s">
        <v>110</v>
      </c>
      <c r="B292" s="4" t="s">
        <v>111</v>
      </c>
      <c r="C292" s="5">
        <f>C678</f>
        <v>0</v>
      </c>
      <c r="D292" s="5">
        <f>D678</f>
        <v>0</v>
      </c>
      <c r="E292" s="5"/>
      <c r="F292" s="24"/>
    </row>
    <row r="293" spans="1:6" ht="27">
      <c r="A293" s="7" t="s">
        <v>375</v>
      </c>
      <c r="B293" s="4" t="s">
        <v>377</v>
      </c>
      <c r="C293" s="5">
        <f>C294</f>
        <v>0</v>
      </c>
      <c r="D293" s="5">
        <f>D294</f>
        <v>0</v>
      </c>
      <c r="E293" s="5">
        <f>E294</f>
        <v>-18000</v>
      </c>
      <c r="F293" s="24"/>
    </row>
    <row r="294" spans="1:6" ht="27">
      <c r="A294" s="7" t="s">
        <v>384</v>
      </c>
      <c r="B294" s="21">
        <v>8501</v>
      </c>
      <c r="C294" s="5">
        <f>C680</f>
        <v>0</v>
      </c>
      <c r="D294" s="5">
        <f>D680</f>
        <v>0</v>
      </c>
      <c r="E294" s="5">
        <f>E680</f>
        <v>-18000</v>
      </c>
      <c r="F294" s="24"/>
    </row>
    <row r="295" spans="1:6" ht="26.25">
      <c r="A295" s="7" t="s">
        <v>329</v>
      </c>
      <c r="B295" s="4" t="s">
        <v>330</v>
      </c>
      <c r="C295" s="5">
        <f>C296+C299+C333</f>
        <v>265111000</v>
      </c>
      <c r="D295" s="5">
        <f>D296+D299+D333</f>
        <v>246702000</v>
      </c>
      <c r="E295" s="5">
        <f>E296+E299+E333</f>
        <v>132269962</v>
      </c>
      <c r="F295" s="24">
        <f aca="true" t="shared" si="64" ref="F295:F310">E295/C295</f>
        <v>0.49892294925521763</v>
      </c>
    </row>
    <row r="296" spans="1:6" ht="26.25">
      <c r="A296" s="7" t="s">
        <v>331</v>
      </c>
      <c r="B296" s="4" t="s">
        <v>332</v>
      </c>
      <c r="C296" s="5">
        <f aca="true" t="shared" si="65" ref="C296:E297">C297</f>
        <v>148000</v>
      </c>
      <c r="D296" s="5">
        <f t="shared" si="65"/>
        <v>91000</v>
      </c>
      <c r="E296" s="5">
        <f t="shared" si="65"/>
        <v>0</v>
      </c>
      <c r="F296" s="24">
        <f t="shared" si="64"/>
        <v>0</v>
      </c>
    </row>
    <row r="297" spans="1:6" ht="12.75">
      <c r="A297" s="7" t="s">
        <v>221</v>
      </c>
      <c r="B297" s="4" t="s">
        <v>222</v>
      </c>
      <c r="C297" s="5">
        <f t="shared" si="65"/>
        <v>148000</v>
      </c>
      <c r="D297" s="5">
        <f t="shared" si="65"/>
        <v>91000</v>
      </c>
      <c r="E297" s="5">
        <f t="shared" si="65"/>
        <v>0</v>
      </c>
      <c r="F297" s="24">
        <f t="shared" si="64"/>
        <v>0</v>
      </c>
    </row>
    <row r="298" spans="1:6" ht="26.25">
      <c r="A298" s="7" t="s">
        <v>80</v>
      </c>
      <c r="B298" s="4" t="s">
        <v>81</v>
      </c>
      <c r="C298" s="5">
        <f>C510</f>
        <v>148000</v>
      </c>
      <c r="D298" s="5">
        <f>D510</f>
        <v>91000</v>
      </c>
      <c r="E298" s="5">
        <f>E510</f>
        <v>0</v>
      </c>
      <c r="F298" s="24">
        <f t="shared" si="64"/>
        <v>0</v>
      </c>
    </row>
    <row r="299" spans="1:6" ht="12.75">
      <c r="A299" s="7" t="s">
        <v>333</v>
      </c>
      <c r="B299" s="4" t="s">
        <v>334</v>
      </c>
      <c r="C299" s="5">
        <f>C300+C313</f>
        <v>254176000</v>
      </c>
      <c r="D299" s="5">
        <f>D300+D313</f>
        <v>237175000</v>
      </c>
      <c r="E299" s="5">
        <f>E300+E313</f>
        <v>124835079</v>
      </c>
      <c r="F299" s="24">
        <f t="shared" si="64"/>
        <v>0.49113637400856097</v>
      </c>
    </row>
    <row r="300" spans="1:6" ht="12.75">
      <c r="A300" s="7" t="s">
        <v>221</v>
      </c>
      <c r="B300" s="4" t="s">
        <v>222</v>
      </c>
      <c r="C300" s="5">
        <f>C301+C302+C305+C311</f>
        <v>58856000</v>
      </c>
      <c r="D300" s="5">
        <f>D301+D302+D305+D311</f>
        <v>57469000</v>
      </c>
      <c r="E300" s="5">
        <f>E301+E302+E305+E311</f>
        <v>52628868</v>
      </c>
      <c r="F300" s="24">
        <f t="shared" si="64"/>
        <v>0.8941971591681391</v>
      </c>
    </row>
    <row r="301" spans="1:6" ht="26.25">
      <c r="A301" s="7" t="s">
        <v>80</v>
      </c>
      <c r="B301" s="4" t="s">
        <v>81</v>
      </c>
      <c r="C301" s="5">
        <f>C513</f>
        <v>49176000</v>
      </c>
      <c r="D301" s="5">
        <f>D513</f>
        <v>47089000</v>
      </c>
      <c r="E301" s="5">
        <f>E513</f>
        <v>43060363</v>
      </c>
      <c r="F301" s="24">
        <f t="shared" si="64"/>
        <v>0.8756377704571335</v>
      </c>
    </row>
    <row r="302" spans="1:6" ht="12.75">
      <c r="A302" s="7" t="s">
        <v>242</v>
      </c>
      <c r="B302" s="4" t="s">
        <v>243</v>
      </c>
      <c r="C302" s="5">
        <f aca="true" t="shared" si="66" ref="C302:E303">C303</f>
        <v>5000000</v>
      </c>
      <c r="D302" s="5">
        <f t="shared" si="66"/>
        <v>5700000</v>
      </c>
      <c r="E302" s="5">
        <f t="shared" si="66"/>
        <v>5110583</v>
      </c>
      <c r="F302" s="24">
        <f t="shared" si="64"/>
        <v>1.0221166</v>
      </c>
    </row>
    <row r="303" spans="1:6" ht="12.75">
      <c r="A303" s="7" t="s">
        <v>244</v>
      </c>
      <c r="B303" s="4" t="s">
        <v>245</v>
      </c>
      <c r="C303" s="5">
        <f t="shared" si="66"/>
        <v>5000000</v>
      </c>
      <c r="D303" s="5">
        <f t="shared" si="66"/>
        <v>5700000</v>
      </c>
      <c r="E303" s="5">
        <f t="shared" si="66"/>
        <v>5110583</v>
      </c>
      <c r="F303" s="24">
        <f t="shared" si="64"/>
        <v>1.0221166</v>
      </c>
    </row>
    <row r="304" spans="1:6" ht="12.75">
      <c r="A304" s="7" t="s">
        <v>246</v>
      </c>
      <c r="B304" s="4" t="s">
        <v>247</v>
      </c>
      <c r="C304" s="5">
        <f>C516</f>
        <v>5000000</v>
      </c>
      <c r="D304" s="5">
        <f>D516</f>
        <v>5700000</v>
      </c>
      <c r="E304" s="5">
        <f>E516</f>
        <v>5110583</v>
      </c>
      <c r="F304" s="24">
        <f t="shared" si="64"/>
        <v>1.0221166</v>
      </c>
    </row>
    <row r="305" spans="1:6" ht="12.75">
      <c r="A305" s="7" t="s">
        <v>262</v>
      </c>
      <c r="B305" s="4" t="s">
        <v>263</v>
      </c>
      <c r="C305" s="5">
        <f>C306</f>
        <v>4680000</v>
      </c>
      <c r="D305" s="5">
        <f>D306</f>
        <v>4680000</v>
      </c>
      <c r="E305" s="5">
        <f>E306</f>
        <v>4458005</v>
      </c>
      <c r="F305" s="24">
        <f t="shared" si="64"/>
        <v>0.9525651709401709</v>
      </c>
    </row>
    <row r="306" spans="1:6" ht="12.75">
      <c r="A306" s="7" t="s">
        <v>264</v>
      </c>
      <c r="B306" s="4" t="s">
        <v>265</v>
      </c>
      <c r="C306" s="5">
        <f>C307+C309</f>
        <v>4680000</v>
      </c>
      <c r="D306" s="5">
        <f>D307+D309</f>
        <v>4680000</v>
      </c>
      <c r="E306" s="5">
        <f>E307+E309</f>
        <v>4458005</v>
      </c>
      <c r="F306" s="24">
        <f t="shared" si="64"/>
        <v>0.9525651709401709</v>
      </c>
    </row>
    <row r="307" spans="1:6" ht="26.25">
      <c r="A307" s="7" t="s">
        <v>266</v>
      </c>
      <c r="B307" s="4" t="s">
        <v>267</v>
      </c>
      <c r="C307" s="5">
        <f>C308</f>
        <v>1090000</v>
      </c>
      <c r="D307" s="5">
        <f>D308</f>
        <v>1090000</v>
      </c>
      <c r="E307" s="5">
        <f>E308</f>
        <v>1066196</v>
      </c>
      <c r="F307" s="24">
        <f t="shared" si="64"/>
        <v>0.9781614678899082</v>
      </c>
    </row>
    <row r="308" spans="1:6" ht="12.75">
      <c r="A308" s="7" t="s">
        <v>268</v>
      </c>
      <c r="B308" s="4" t="s">
        <v>269</v>
      </c>
      <c r="C308" s="5">
        <f>C520</f>
        <v>1090000</v>
      </c>
      <c r="D308" s="5">
        <f>D520</f>
        <v>1090000</v>
      </c>
      <c r="E308" s="5">
        <f>E520</f>
        <v>1066196</v>
      </c>
      <c r="F308" s="24">
        <f t="shared" si="64"/>
        <v>0.9781614678899082</v>
      </c>
    </row>
    <row r="309" spans="1:6" ht="12.75">
      <c r="A309" s="7" t="s">
        <v>270</v>
      </c>
      <c r="B309" s="4" t="s">
        <v>271</v>
      </c>
      <c r="C309" s="5">
        <f>C310</f>
        <v>3590000</v>
      </c>
      <c r="D309" s="5">
        <f>D310</f>
        <v>3590000</v>
      </c>
      <c r="E309" s="5">
        <f>E310</f>
        <v>3391809</v>
      </c>
      <c r="F309" s="24">
        <f t="shared" si="64"/>
        <v>0.9447935933147632</v>
      </c>
    </row>
    <row r="310" spans="1:6" ht="12.75">
      <c r="A310" s="7" t="s">
        <v>272</v>
      </c>
      <c r="B310" s="4" t="s">
        <v>273</v>
      </c>
      <c r="C310" s="5">
        <f>C522</f>
        <v>3590000</v>
      </c>
      <c r="D310" s="5">
        <f>D522</f>
        <v>3590000</v>
      </c>
      <c r="E310" s="5">
        <f>E522</f>
        <v>3391809</v>
      </c>
      <c r="F310" s="24">
        <f t="shared" si="64"/>
        <v>0.9447935933147632</v>
      </c>
    </row>
    <row r="311" spans="1:6" ht="27">
      <c r="A311" s="7" t="s">
        <v>375</v>
      </c>
      <c r="B311" s="4" t="s">
        <v>377</v>
      </c>
      <c r="C311" s="5">
        <f>C312</f>
        <v>0</v>
      </c>
      <c r="D311" s="5">
        <f>D312</f>
        <v>0</v>
      </c>
      <c r="E311" s="5">
        <f>E312</f>
        <v>-83</v>
      </c>
      <c r="F311" s="24"/>
    </row>
    <row r="312" spans="1:6" ht="14.25">
      <c r="A312" s="7" t="s">
        <v>376</v>
      </c>
      <c r="B312" s="21">
        <v>8501</v>
      </c>
      <c r="C312" s="5">
        <f>C524</f>
        <v>0</v>
      </c>
      <c r="D312" s="5">
        <f>D524</f>
        <v>0</v>
      </c>
      <c r="E312" s="5">
        <f>E524</f>
        <v>-83</v>
      </c>
      <c r="F312" s="24"/>
    </row>
    <row r="313" spans="1:6" ht="12.75">
      <c r="A313" s="7" t="s">
        <v>274</v>
      </c>
      <c r="B313" s="4" t="s">
        <v>89</v>
      </c>
      <c r="C313" s="5">
        <f>C314+C317+C321+C326+C331</f>
        <v>195320000</v>
      </c>
      <c r="D313" s="5">
        <f>D314+D317+D321+D326+D331</f>
        <v>179706000</v>
      </c>
      <c r="E313" s="5">
        <f>E314+E317+E321+E326+E331</f>
        <v>72206211</v>
      </c>
      <c r="F313" s="24">
        <f>E313/C313</f>
        <v>0.36968160454638543</v>
      </c>
    </row>
    <row r="314" spans="1:6" ht="26.25">
      <c r="A314" s="7" t="s">
        <v>275</v>
      </c>
      <c r="B314" s="4" t="s">
        <v>276</v>
      </c>
      <c r="C314" s="5">
        <f>C315</f>
        <v>0</v>
      </c>
      <c r="D314" s="5">
        <f>D315</f>
        <v>0</v>
      </c>
      <c r="E314" s="5"/>
      <c r="F314" s="24"/>
    </row>
    <row r="315" spans="1:6" ht="12.75">
      <c r="A315" s="7" t="s">
        <v>277</v>
      </c>
      <c r="B315" s="4" t="s">
        <v>278</v>
      </c>
      <c r="C315" s="5">
        <f>C316</f>
        <v>0</v>
      </c>
      <c r="D315" s="5">
        <f>D316</f>
        <v>0</v>
      </c>
      <c r="E315" s="5"/>
      <c r="F315" s="24"/>
    </row>
    <row r="316" spans="1:6" ht="12.75">
      <c r="A316" s="7" t="s">
        <v>281</v>
      </c>
      <c r="B316" s="4" t="s">
        <v>282</v>
      </c>
      <c r="C316" s="5">
        <f>C686</f>
        <v>0</v>
      </c>
      <c r="D316" s="5">
        <f>D686</f>
        <v>0</v>
      </c>
      <c r="E316" s="5"/>
      <c r="F316" s="24"/>
    </row>
    <row r="317" spans="1:6" ht="12.75">
      <c r="A317" s="7" t="s">
        <v>283</v>
      </c>
      <c r="B317" s="4" t="s">
        <v>284</v>
      </c>
      <c r="C317" s="5">
        <f>C318</f>
        <v>25616000</v>
      </c>
      <c r="D317" s="5">
        <f>D318</f>
        <v>16668000</v>
      </c>
      <c r="E317" s="5">
        <f>E318</f>
        <v>6900677</v>
      </c>
      <c r="F317" s="24">
        <f aca="true" t="shared" si="67" ref="F317:F350">E317/C317</f>
        <v>0.26938932698313556</v>
      </c>
    </row>
    <row r="318" spans="1:6" ht="26.25">
      <c r="A318" s="7" t="s">
        <v>285</v>
      </c>
      <c r="B318" s="4" t="s">
        <v>286</v>
      </c>
      <c r="C318" s="5">
        <f>C320+C319</f>
        <v>25616000</v>
      </c>
      <c r="D318" s="5">
        <f>D320+D319</f>
        <v>16668000</v>
      </c>
      <c r="E318" s="5">
        <f>E320+E319</f>
        <v>6900677</v>
      </c>
      <c r="F318" s="24">
        <f t="shared" si="67"/>
        <v>0.26938932698313556</v>
      </c>
    </row>
    <row r="319" spans="1:6" ht="12.75">
      <c r="A319" s="7" t="s">
        <v>287</v>
      </c>
      <c r="B319" s="4" t="s">
        <v>288</v>
      </c>
      <c r="C319" s="5">
        <f aca="true" t="shared" si="68" ref="C319:E320">C689</f>
        <v>10967000</v>
      </c>
      <c r="D319" s="5">
        <f t="shared" si="68"/>
        <v>5366000</v>
      </c>
      <c r="E319" s="5">
        <f t="shared" si="68"/>
        <v>37931</v>
      </c>
      <c r="F319" s="24">
        <f t="shared" si="67"/>
        <v>0.003458648673292605</v>
      </c>
    </row>
    <row r="320" spans="1:6" ht="12.75">
      <c r="A320" s="7" t="s">
        <v>289</v>
      </c>
      <c r="B320" s="4" t="s">
        <v>290</v>
      </c>
      <c r="C320" s="5">
        <f t="shared" si="68"/>
        <v>14649000</v>
      </c>
      <c r="D320" s="5">
        <f t="shared" si="68"/>
        <v>11302000</v>
      </c>
      <c r="E320" s="5">
        <f t="shared" si="68"/>
        <v>6862746</v>
      </c>
      <c r="F320" s="24">
        <f t="shared" si="67"/>
        <v>0.4684788040139259</v>
      </c>
    </row>
    <row r="321" spans="1:6" ht="39">
      <c r="A321" s="7" t="s">
        <v>90</v>
      </c>
      <c r="B321" s="4" t="s">
        <v>91</v>
      </c>
      <c r="C321" s="5">
        <f>C322</f>
        <v>104222000</v>
      </c>
      <c r="D321" s="5">
        <f>D322</f>
        <v>104222000</v>
      </c>
      <c r="E321" s="5">
        <f>E322</f>
        <v>41272987</v>
      </c>
      <c r="F321" s="24">
        <f t="shared" si="67"/>
        <v>0.3960103145209265</v>
      </c>
    </row>
    <row r="322" spans="1:6" ht="26.25">
      <c r="A322" s="7" t="s">
        <v>92</v>
      </c>
      <c r="B322" s="4" t="s">
        <v>93</v>
      </c>
      <c r="C322" s="5">
        <f>C323+C324+C325</f>
        <v>104222000</v>
      </c>
      <c r="D322" s="5">
        <f>D323+D324+D325</f>
        <v>104222000</v>
      </c>
      <c r="E322" s="5">
        <f>E323+E324+E325</f>
        <v>41272987</v>
      </c>
      <c r="F322" s="24">
        <f t="shared" si="67"/>
        <v>0.3960103145209265</v>
      </c>
    </row>
    <row r="323" spans="1:6" ht="12.75">
      <c r="A323" s="7" t="s">
        <v>94</v>
      </c>
      <c r="B323" s="4" t="s">
        <v>95</v>
      </c>
      <c r="C323" s="5">
        <f aca="true" t="shared" si="69" ref="C323:E325">C693</f>
        <v>15193000</v>
      </c>
      <c r="D323" s="5">
        <f t="shared" si="69"/>
        <v>15193000</v>
      </c>
      <c r="E323" s="5">
        <f t="shared" si="69"/>
        <v>6190948</v>
      </c>
      <c r="F323" s="24">
        <f t="shared" si="67"/>
        <v>0.4074868689528072</v>
      </c>
    </row>
    <row r="324" spans="1:6" ht="12.75">
      <c r="A324" s="7" t="s">
        <v>96</v>
      </c>
      <c r="B324" s="4" t="s">
        <v>97</v>
      </c>
      <c r="C324" s="5">
        <f t="shared" si="69"/>
        <v>86094000</v>
      </c>
      <c r="D324" s="5">
        <f t="shared" si="69"/>
        <v>86094000</v>
      </c>
      <c r="E324" s="5">
        <f t="shared" si="69"/>
        <v>35082039</v>
      </c>
      <c r="F324" s="24">
        <f t="shared" si="67"/>
        <v>0.40748529514251863</v>
      </c>
    </row>
    <row r="325" spans="1:6" ht="12.75">
      <c r="A325" s="7" t="s">
        <v>295</v>
      </c>
      <c r="B325" s="4" t="s">
        <v>297</v>
      </c>
      <c r="C325" s="5">
        <f t="shared" si="69"/>
        <v>2935000</v>
      </c>
      <c r="D325" s="5">
        <f t="shared" si="69"/>
        <v>2935000</v>
      </c>
      <c r="E325" s="5">
        <f t="shared" si="69"/>
        <v>0</v>
      </c>
      <c r="F325" s="24">
        <f t="shared" si="67"/>
        <v>0</v>
      </c>
    </row>
    <row r="326" spans="1:6" ht="12.75">
      <c r="A326" s="7" t="s">
        <v>98</v>
      </c>
      <c r="B326" s="4" t="s">
        <v>99</v>
      </c>
      <c r="C326" s="5">
        <f aca="true" t="shared" si="70" ref="C326:E327">C327</f>
        <v>65482000</v>
      </c>
      <c r="D326" s="5">
        <f t="shared" si="70"/>
        <v>58816000</v>
      </c>
      <c r="E326" s="5">
        <f t="shared" si="70"/>
        <v>25033280</v>
      </c>
      <c r="F326" s="24">
        <f t="shared" si="67"/>
        <v>0.3822925384075013</v>
      </c>
    </row>
    <row r="327" spans="1:6" ht="12.75">
      <c r="A327" s="7" t="s">
        <v>100</v>
      </c>
      <c r="B327" s="4" t="s">
        <v>101</v>
      </c>
      <c r="C327" s="5">
        <f t="shared" si="70"/>
        <v>65482000</v>
      </c>
      <c r="D327" s="5">
        <f t="shared" si="70"/>
        <v>58816000</v>
      </c>
      <c r="E327" s="5">
        <f t="shared" si="70"/>
        <v>25033280</v>
      </c>
      <c r="F327" s="24">
        <f t="shared" si="67"/>
        <v>0.3822925384075013</v>
      </c>
    </row>
    <row r="328" spans="1:6" ht="12.75">
      <c r="A328" s="7" t="s">
        <v>102</v>
      </c>
      <c r="B328" s="4" t="s">
        <v>103</v>
      </c>
      <c r="C328" s="5">
        <f>C329+C330</f>
        <v>65482000</v>
      </c>
      <c r="D328" s="5">
        <f>D329+D330</f>
        <v>58816000</v>
      </c>
      <c r="E328" s="5">
        <f>E329+E330</f>
        <v>25033280</v>
      </c>
      <c r="F328" s="24">
        <f t="shared" si="67"/>
        <v>0.3822925384075013</v>
      </c>
    </row>
    <row r="329" spans="1:6" ht="12.75">
      <c r="A329" s="7" t="s">
        <v>106</v>
      </c>
      <c r="B329" s="4" t="s">
        <v>107</v>
      </c>
      <c r="C329" s="5">
        <f aca="true" t="shared" si="71" ref="C329:E330">C699</f>
        <v>969000</v>
      </c>
      <c r="D329" s="5">
        <f t="shared" si="71"/>
        <v>446000</v>
      </c>
      <c r="E329" s="5">
        <f t="shared" si="71"/>
        <v>445417</v>
      </c>
      <c r="F329" s="24">
        <f t="shared" si="67"/>
        <v>0.45966666666666667</v>
      </c>
    </row>
    <row r="330" spans="1:6" ht="12.75">
      <c r="A330" s="7" t="s">
        <v>110</v>
      </c>
      <c r="B330" s="4" t="s">
        <v>111</v>
      </c>
      <c r="C330" s="5">
        <f t="shared" si="71"/>
        <v>64513000</v>
      </c>
      <c r="D330" s="5">
        <f t="shared" si="71"/>
        <v>58370000</v>
      </c>
      <c r="E330" s="5">
        <f t="shared" si="71"/>
        <v>24587863</v>
      </c>
      <c r="F330" s="24">
        <f t="shared" si="67"/>
        <v>0.38113036132252415</v>
      </c>
    </row>
    <row r="331" spans="1:6" ht="27">
      <c r="A331" s="7" t="s">
        <v>375</v>
      </c>
      <c r="B331" s="4" t="s">
        <v>377</v>
      </c>
      <c r="C331" s="5">
        <f>C332</f>
        <v>0</v>
      </c>
      <c r="D331" s="5">
        <f>D332</f>
        <v>0</v>
      </c>
      <c r="E331" s="5">
        <f>E332</f>
        <v>-1000733</v>
      </c>
      <c r="F331" s="24"/>
    </row>
    <row r="332" spans="1:6" ht="27">
      <c r="A332" s="7" t="s">
        <v>384</v>
      </c>
      <c r="B332" s="21">
        <v>8501</v>
      </c>
      <c r="C332" s="5">
        <f>C702</f>
        <v>0</v>
      </c>
      <c r="D332" s="5">
        <f>D702</f>
        <v>0</v>
      </c>
      <c r="E332" s="5">
        <f>E702</f>
        <v>-1000733</v>
      </c>
      <c r="F332" s="24"/>
    </row>
    <row r="333" spans="1:6" ht="12.75">
      <c r="A333" s="7" t="s">
        <v>335</v>
      </c>
      <c r="B333" s="4" t="s">
        <v>336</v>
      </c>
      <c r="C333" s="5">
        <f>C334+C342</f>
        <v>10787000</v>
      </c>
      <c r="D333" s="5">
        <f>D334+D342</f>
        <v>9436000</v>
      </c>
      <c r="E333" s="5">
        <f>E334+E342</f>
        <v>7434883</v>
      </c>
      <c r="F333" s="24">
        <f t="shared" si="67"/>
        <v>0.6892447390377306</v>
      </c>
    </row>
    <row r="334" spans="1:6" ht="12.75">
      <c r="A334" s="7" t="s">
        <v>221</v>
      </c>
      <c r="B334" s="4" t="s">
        <v>222</v>
      </c>
      <c r="C334" s="5">
        <f>C335+C336+C340</f>
        <v>10652000</v>
      </c>
      <c r="D334" s="5">
        <f>D335+D336+D340</f>
        <v>9257000</v>
      </c>
      <c r="E334" s="5">
        <f>E335+E336+E340</f>
        <v>7265465</v>
      </c>
      <c r="F334" s="24">
        <f t="shared" si="67"/>
        <v>0.6820751971460759</v>
      </c>
    </row>
    <row r="335" spans="1:6" ht="26.25">
      <c r="A335" s="7" t="s">
        <v>80</v>
      </c>
      <c r="B335" s="4" t="s">
        <v>81</v>
      </c>
      <c r="C335" s="5">
        <f>C527</f>
        <v>6302000</v>
      </c>
      <c r="D335" s="5">
        <f>D527</f>
        <v>8107000</v>
      </c>
      <c r="E335" s="5">
        <f>E527</f>
        <v>6293207</v>
      </c>
      <c r="F335" s="24">
        <f t="shared" si="67"/>
        <v>0.998604728657569</v>
      </c>
    </row>
    <row r="336" spans="1:6" ht="26.25">
      <c r="A336" s="7" t="s">
        <v>232</v>
      </c>
      <c r="B336" s="4" t="s">
        <v>233</v>
      </c>
      <c r="C336" s="5">
        <f>C337</f>
        <v>250000</v>
      </c>
      <c r="D336" s="5">
        <f>D337</f>
        <v>248000</v>
      </c>
      <c r="E336" s="5">
        <f>E337</f>
        <v>247200</v>
      </c>
      <c r="F336" s="24">
        <f t="shared" si="67"/>
        <v>0.9888</v>
      </c>
    </row>
    <row r="337" spans="1:6" ht="52.5">
      <c r="A337" s="7" t="s">
        <v>234</v>
      </c>
      <c r="B337" s="4" t="s">
        <v>235</v>
      </c>
      <c r="C337" s="5">
        <f>C338+C339</f>
        <v>250000</v>
      </c>
      <c r="D337" s="5">
        <f>D338+D339</f>
        <v>248000</v>
      </c>
      <c r="E337" s="5">
        <f>E338+E339</f>
        <v>247200</v>
      </c>
      <c r="F337" s="24">
        <f t="shared" si="67"/>
        <v>0.9888</v>
      </c>
    </row>
    <row r="338" spans="1:6" ht="12.75">
      <c r="A338" s="7" t="s">
        <v>236</v>
      </c>
      <c r="B338" s="4" t="s">
        <v>237</v>
      </c>
      <c r="C338" s="5">
        <f aca="true" t="shared" si="72" ref="C338:E339">C530</f>
        <v>10000</v>
      </c>
      <c r="D338" s="5">
        <f t="shared" si="72"/>
        <v>8000</v>
      </c>
      <c r="E338" s="5">
        <f t="shared" si="72"/>
        <v>7200</v>
      </c>
      <c r="F338" s="24">
        <f t="shared" si="67"/>
        <v>0.72</v>
      </c>
    </row>
    <row r="339" spans="1:6" ht="12.75">
      <c r="A339" s="7" t="s">
        <v>238</v>
      </c>
      <c r="B339" s="4" t="s">
        <v>239</v>
      </c>
      <c r="C339" s="5">
        <f t="shared" si="72"/>
        <v>240000</v>
      </c>
      <c r="D339" s="5">
        <f t="shared" si="72"/>
        <v>240000</v>
      </c>
      <c r="E339" s="5">
        <f t="shared" si="72"/>
        <v>240000</v>
      </c>
      <c r="F339" s="24">
        <f t="shared" si="67"/>
        <v>1</v>
      </c>
    </row>
    <row r="340" spans="1:6" ht="26.25">
      <c r="A340" s="7" t="s">
        <v>82</v>
      </c>
      <c r="B340" s="4" t="s">
        <v>83</v>
      </c>
      <c r="C340" s="5">
        <f>C341</f>
        <v>4100000</v>
      </c>
      <c r="D340" s="5">
        <f>D341</f>
        <v>902000</v>
      </c>
      <c r="E340" s="5">
        <f>E341</f>
        <v>725058</v>
      </c>
      <c r="F340" s="24">
        <f t="shared" si="67"/>
        <v>0.17684341463414635</v>
      </c>
    </row>
    <row r="341" spans="1:6" ht="12.75">
      <c r="A341" s="7" t="s">
        <v>256</v>
      </c>
      <c r="B341" s="4" t="s">
        <v>257</v>
      </c>
      <c r="C341" s="5">
        <f>C533</f>
        <v>4100000</v>
      </c>
      <c r="D341" s="5">
        <f>D533</f>
        <v>902000</v>
      </c>
      <c r="E341" s="5">
        <f>E533</f>
        <v>725058</v>
      </c>
      <c r="F341" s="24">
        <f t="shared" si="67"/>
        <v>0.17684341463414635</v>
      </c>
    </row>
    <row r="342" spans="1:6" ht="12.75">
      <c r="A342" s="7" t="s">
        <v>274</v>
      </c>
      <c r="B342" s="4" t="s">
        <v>89</v>
      </c>
      <c r="C342" s="5">
        <f aca="true" t="shared" si="73" ref="C342:E345">C343</f>
        <v>135000</v>
      </c>
      <c r="D342" s="5">
        <f t="shared" si="73"/>
        <v>179000</v>
      </c>
      <c r="E342" s="5">
        <f t="shared" si="73"/>
        <v>169418</v>
      </c>
      <c r="F342" s="24">
        <f t="shared" si="67"/>
        <v>1.2549481481481481</v>
      </c>
    </row>
    <row r="343" spans="1:6" ht="12.75">
      <c r="A343" s="7" t="s">
        <v>98</v>
      </c>
      <c r="B343" s="4" t="s">
        <v>99</v>
      </c>
      <c r="C343" s="5">
        <f t="shared" si="73"/>
        <v>135000</v>
      </c>
      <c r="D343" s="5">
        <f t="shared" si="73"/>
        <v>179000</v>
      </c>
      <c r="E343" s="5">
        <f t="shared" si="73"/>
        <v>169418</v>
      </c>
      <c r="F343" s="24">
        <f t="shared" si="67"/>
        <v>1.2549481481481481</v>
      </c>
    </row>
    <row r="344" spans="1:6" ht="12.75">
      <c r="A344" s="7" t="s">
        <v>100</v>
      </c>
      <c r="B344" s="4" t="s">
        <v>101</v>
      </c>
      <c r="C344" s="5">
        <f t="shared" si="73"/>
        <v>135000</v>
      </c>
      <c r="D344" s="5">
        <f t="shared" si="73"/>
        <v>179000</v>
      </c>
      <c r="E344" s="5">
        <f t="shared" si="73"/>
        <v>169418</v>
      </c>
      <c r="F344" s="24">
        <f t="shared" si="67"/>
        <v>1.2549481481481481</v>
      </c>
    </row>
    <row r="345" spans="1:6" ht="12.75">
      <c r="A345" s="7" t="s">
        <v>102</v>
      </c>
      <c r="B345" s="4" t="s">
        <v>103</v>
      </c>
      <c r="C345" s="5">
        <f t="shared" si="73"/>
        <v>135000</v>
      </c>
      <c r="D345" s="5">
        <f t="shared" si="73"/>
        <v>179000</v>
      </c>
      <c r="E345" s="5">
        <f t="shared" si="73"/>
        <v>169418</v>
      </c>
      <c r="F345" s="24">
        <f t="shared" si="67"/>
        <v>1.2549481481481481</v>
      </c>
    </row>
    <row r="346" spans="1:6" ht="12.75">
      <c r="A346" s="7" t="s">
        <v>110</v>
      </c>
      <c r="B346" s="4" t="s">
        <v>111</v>
      </c>
      <c r="C346" s="5">
        <f>C708</f>
        <v>135000</v>
      </c>
      <c r="D346" s="5">
        <f>D708</f>
        <v>179000</v>
      </c>
      <c r="E346" s="5">
        <f>E708</f>
        <v>169418</v>
      </c>
      <c r="F346" s="24">
        <f t="shared" si="67"/>
        <v>1.2549481481481481</v>
      </c>
    </row>
    <row r="347" spans="1:6" ht="26.25">
      <c r="A347" s="7" t="s">
        <v>337</v>
      </c>
      <c r="B347" s="4" t="s">
        <v>141</v>
      </c>
      <c r="C347" s="5">
        <f>C353+C357+C361+C366+C370+C379+C383+C386+C391+C396+C402</f>
        <v>633039000</v>
      </c>
      <c r="D347" s="5">
        <f>D353+D357+D361+D366+D370+D379+D383+D386+D391+D396+D402</f>
        <v>705064000</v>
      </c>
      <c r="E347" s="5">
        <f>E353+E357+E361+E366+E370+E379+E383+E386+E391+E396+E402</f>
        <v>694074329</v>
      </c>
      <c r="F347" s="24">
        <f t="shared" si="67"/>
        <v>1.096416380349394</v>
      </c>
    </row>
    <row r="348" spans="1:6" ht="12.75">
      <c r="A348" s="7" t="s">
        <v>338</v>
      </c>
      <c r="B348" s="4" t="s">
        <v>143</v>
      </c>
      <c r="C348" s="5">
        <f>C349-C357</f>
        <v>375090000</v>
      </c>
      <c r="D348" s="5">
        <f>D349-D357</f>
        <v>355094000</v>
      </c>
      <c r="E348" s="5">
        <f>E349-E357</f>
        <v>342792551</v>
      </c>
      <c r="F348" s="24">
        <f t="shared" si="67"/>
        <v>0.9138941347409955</v>
      </c>
    </row>
    <row r="349" spans="1:6" ht="12.75">
      <c r="A349" s="7" t="s">
        <v>144</v>
      </c>
      <c r="B349" s="4" t="s">
        <v>5</v>
      </c>
      <c r="C349" s="5">
        <f>C350+C364</f>
        <v>525313000</v>
      </c>
      <c r="D349" s="5">
        <f>D350+D364</f>
        <v>560788000</v>
      </c>
      <c r="E349" s="5">
        <f>E350+E364</f>
        <v>548211024</v>
      </c>
      <c r="F349" s="24">
        <f t="shared" si="67"/>
        <v>1.043589296286214</v>
      </c>
    </row>
    <row r="350" spans="1:6" ht="12.75">
      <c r="A350" s="7" t="s">
        <v>145</v>
      </c>
      <c r="B350" s="4" t="s">
        <v>146</v>
      </c>
      <c r="C350" s="5">
        <f>C351+C356</f>
        <v>256718000</v>
      </c>
      <c r="D350" s="5">
        <f>D351+D356</f>
        <v>299368000</v>
      </c>
      <c r="E350" s="5">
        <f>E351+E356</f>
        <v>299058596</v>
      </c>
      <c r="F350" s="24">
        <f t="shared" si="67"/>
        <v>1.1649303749639683</v>
      </c>
    </row>
    <row r="351" spans="1:6" ht="26.25">
      <c r="A351" s="7" t="s">
        <v>147</v>
      </c>
      <c r="B351" s="4" t="s">
        <v>148</v>
      </c>
      <c r="C351" s="5">
        <f aca="true" t="shared" si="74" ref="C351:E352">C352</f>
        <v>105395000</v>
      </c>
      <c r="D351" s="5">
        <f t="shared" si="74"/>
        <v>92574000</v>
      </c>
      <c r="E351" s="5">
        <f t="shared" si="74"/>
        <v>92242756</v>
      </c>
      <c r="F351" s="24">
        <f aca="true" t="shared" si="75" ref="F351:F375">E351/C351</f>
        <v>0.8752099814981735</v>
      </c>
    </row>
    <row r="352" spans="1:6" ht="26.25">
      <c r="A352" s="7" t="s">
        <v>149</v>
      </c>
      <c r="B352" s="4" t="s">
        <v>150</v>
      </c>
      <c r="C352" s="5">
        <f t="shared" si="74"/>
        <v>105395000</v>
      </c>
      <c r="D352" s="5">
        <f t="shared" si="74"/>
        <v>92574000</v>
      </c>
      <c r="E352" s="5">
        <f t="shared" si="74"/>
        <v>92242756</v>
      </c>
      <c r="F352" s="24">
        <f t="shared" si="75"/>
        <v>0.8752099814981735</v>
      </c>
    </row>
    <row r="353" spans="1:6" ht="12.75">
      <c r="A353" s="7" t="s">
        <v>151</v>
      </c>
      <c r="B353" s="4" t="s">
        <v>152</v>
      </c>
      <c r="C353" s="5">
        <f>C354+C355</f>
        <v>105395000</v>
      </c>
      <c r="D353" s="5">
        <f>D354+D355</f>
        <v>92574000</v>
      </c>
      <c r="E353" s="5">
        <f>E354+E355</f>
        <v>92242756</v>
      </c>
      <c r="F353" s="24">
        <f t="shared" si="75"/>
        <v>0.8752099814981735</v>
      </c>
    </row>
    <row r="354" spans="1:6" ht="12.75">
      <c r="A354" s="7" t="s">
        <v>153</v>
      </c>
      <c r="B354" s="4" t="s">
        <v>154</v>
      </c>
      <c r="C354" s="5">
        <f>'Anexa nr.2'!C313</f>
        <v>93234000</v>
      </c>
      <c r="D354" s="5">
        <f>'Anexa nr.2'!D313</f>
        <v>80815000</v>
      </c>
      <c r="E354" s="5">
        <f>'Anexa nr.2'!E313</f>
        <v>80814933</v>
      </c>
      <c r="F354" s="24">
        <f t="shared" si="75"/>
        <v>0.8667968015959843</v>
      </c>
    </row>
    <row r="355" spans="1:6" ht="26.25">
      <c r="A355" s="7" t="s">
        <v>155</v>
      </c>
      <c r="B355" s="4" t="s">
        <v>156</v>
      </c>
      <c r="C355" s="5">
        <f>'Anexa nr.2'!C314</f>
        <v>12161000</v>
      </c>
      <c r="D355" s="5">
        <f>'Anexa nr.2'!D314</f>
        <v>11759000</v>
      </c>
      <c r="E355" s="5">
        <f>'Anexa nr.2'!E314</f>
        <v>11427823</v>
      </c>
      <c r="F355" s="24">
        <f t="shared" si="75"/>
        <v>0.9397107968094729</v>
      </c>
    </row>
    <row r="356" spans="1:6" ht="26.25">
      <c r="A356" s="7" t="s">
        <v>157</v>
      </c>
      <c r="B356" s="4" t="s">
        <v>158</v>
      </c>
      <c r="C356" s="5">
        <f>C357+C361</f>
        <v>151323000</v>
      </c>
      <c r="D356" s="5">
        <f>D357+D361</f>
        <v>206794000</v>
      </c>
      <c r="E356" s="5">
        <f>E357+E361</f>
        <v>206815840</v>
      </c>
      <c r="F356" s="24">
        <f t="shared" si="75"/>
        <v>1.36671781553366</v>
      </c>
    </row>
    <row r="357" spans="1:6" ht="26.25">
      <c r="A357" s="7" t="s">
        <v>159</v>
      </c>
      <c r="B357" s="4" t="s">
        <v>160</v>
      </c>
      <c r="C357" s="5">
        <f>C358+C359+C360</f>
        <v>150223000</v>
      </c>
      <c r="D357" s="5">
        <f>D358+D359+D360</f>
        <v>205694000</v>
      </c>
      <c r="E357" s="5">
        <f>E358+E359+E360</f>
        <v>205418473</v>
      </c>
      <c r="F357" s="24">
        <f t="shared" si="75"/>
        <v>1.3674235836057063</v>
      </c>
    </row>
    <row r="358" spans="1:6" ht="26.25">
      <c r="A358" s="7" t="s">
        <v>161</v>
      </c>
      <c r="B358" s="4" t="s">
        <v>162</v>
      </c>
      <c r="C358" s="5">
        <f>'Anexa nr.2'!C317</f>
        <v>56600000</v>
      </c>
      <c r="D358" s="5">
        <f>'Anexa nr.2'!D317</f>
        <v>79484000</v>
      </c>
      <c r="E358" s="5">
        <f>'Anexa nr.2'!E317</f>
        <v>79484000</v>
      </c>
      <c r="F358" s="24">
        <f t="shared" si="75"/>
        <v>1.4043109540636043</v>
      </c>
    </row>
    <row r="359" spans="1:6" ht="12.75">
      <c r="A359" s="7" t="s">
        <v>163</v>
      </c>
      <c r="B359" s="4" t="s">
        <v>164</v>
      </c>
      <c r="C359" s="5">
        <f>'Anexa nr.2'!C318</f>
        <v>14000000</v>
      </c>
      <c r="D359" s="5">
        <f>'Anexa nr.2'!D318</f>
        <v>14000000</v>
      </c>
      <c r="E359" s="5">
        <f>'Anexa nr.2'!E318</f>
        <v>14000000</v>
      </c>
      <c r="F359" s="24">
        <f t="shared" si="75"/>
        <v>1</v>
      </c>
    </row>
    <row r="360" spans="1:6" ht="26.25">
      <c r="A360" s="7" t="s">
        <v>165</v>
      </c>
      <c r="B360" s="4" t="s">
        <v>166</v>
      </c>
      <c r="C360" s="5">
        <f>'Anexa nr.2'!C319</f>
        <v>79623000</v>
      </c>
      <c r="D360" s="5">
        <f>'Anexa nr.2'!D319</f>
        <v>112210000</v>
      </c>
      <c r="E360" s="5">
        <f>'Anexa nr.2'!E319</f>
        <v>111934473</v>
      </c>
      <c r="F360" s="24">
        <f t="shared" si="75"/>
        <v>1.4058057722014996</v>
      </c>
    </row>
    <row r="361" spans="1:6" ht="26.25">
      <c r="A361" s="7" t="s">
        <v>167</v>
      </c>
      <c r="B361" s="4" t="s">
        <v>168</v>
      </c>
      <c r="C361" s="5">
        <f>C362+C363</f>
        <v>1100000</v>
      </c>
      <c r="D361" s="5">
        <f>D362+D363</f>
        <v>1100000</v>
      </c>
      <c r="E361" s="5">
        <f>E362+E363</f>
        <v>1397367</v>
      </c>
      <c r="F361" s="24">
        <f t="shared" si="75"/>
        <v>1.2703336363636364</v>
      </c>
    </row>
    <row r="362" spans="1:6" ht="12.75">
      <c r="A362" s="7" t="s">
        <v>169</v>
      </c>
      <c r="B362" s="4" t="s">
        <v>170</v>
      </c>
      <c r="C362" s="5">
        <f>'Anexa nr.2'!C321</f>
        <v>100000</v>
      </c>
      <c r="D362" s="5">
        <f>'Anexa nr.2'!D321</f>
        <v>100000</v>
      </c>
      <c r="E362" s="5">
        <f>'Anexa nr.2'!E321</f>
        <v>122844</v>
      </c>
      <c r="F362" s="24">
        <f t="shared" si="75"/>
        <v>1.22844</v>
      </c>
    </row>
    <row r="363" spans="1:6" ht="26.25">
      <c r="A363" s="7" t="s">
        <v>171</v>
      </c>
      <c r="B363" s="4" t="s">
        <v>172</v>
      </c>
      <c r="C363" s="5">
        <f>'Anexa nr.2'!C322</f>
        <v>1000000</v>
      </c>
      <c r="D363" s="5">
        <f>'Anexa nr.2'!D322</f>
        <v>1000000</v>
      </c>
      <c r="E363" s="5">
        <f>'Anexa nr.2'!E322</f>
        <v>1274523</v>
      </c>
      <c r="F363" s="24">
        <f t="shared" si="75"/>
        <v>1.274523</v>
      </c>
    </row>
    <row r="364" spans="1:6" ht="12.75">
      <c r="A364" s="7" t="s">
        <v>173</v>
      </c>
      <c r="B364" s="4" t="s">
        <v>7</v>
      </c>
      <c r="C364" s="5">
        <f>C365+C369</f>
        <v>268595000</v>
      </c>
      <c r="D364" s="5">
        <f>D365+D369</f>
        <v>261420000</v>
      </c>
      <c r="E364" s="5">
        <f>E365+E369</f>
        <v>249152428</v>
      </c>
      <c r="F364" s="24">
        <f t="shared" si="75"/>
        <v>0.9276137977251997</v>
      </c>
    </row>
    <row r="365" spans="1:6" ht="12.75">
      <c r="A365" s="7" t="s">
        <v>174</v>
      </c>
      <c r="B365" s="4" t="s">
        <v>9</v>
      </c>
      <c r="C365" s="5">
        <f aca="true" t="shared" si="76" ref="C365:E367">C366</f>
        <v>1040000</v>
      </c>
      <c r="D365" s="5">
        <f t="shared" si="76"/>
        <v>800000</v>
      </c>
      <c r="E365" s="5">
        <f t="shared" si="76"/>
        <v>1124570</v>
      </c>
      <c r="F365" s="24">
        <f t="shared" si="75"/>
        <v>1.0813173076923077</v>
      </c>
    </row>
    <row r="366" spans="1:6" ht="12.75">
      <c r="A366" s="7" t="s">
        <v>175</v>
      </c>
      <c r="B366" s="4" t="s">
        <v>176</v>
      </c>
      <c r="C366" s="5">
        <f t="shared" si="76"/>
        <v>1040000</v>
      </c>
      <c r="D366" s="5">
        <f t="shared" si="76"/>
        <v>800000</v>
      </c>
      <c r="E366" s="5">
        <f t="shared" si="76"/>
        <v>1124570</v>
      </c>
      <c r="F366" s="24">
        <f t="shared" si="75"/>
        <v>1.0813173076923077</v>
      </c>
    </row>
    <row r="367" spans="1:6" ht="12.75">
      <c r="A367" s="7" t="s">
        <v>177</v>
      </c>
      <c r="B367" s="4" t="s">
        <v>178</v>
      </c>
      <c r="C367" s="5">
        <f t="shared" si="76"/>
        <v>1040000</v>
      </c>
      <c r="D367" s="5">
        <f t="shared" si="76"/>
        <v>800000</v>
      </c>
      <c r="E367" s="5">
        <f t="shared" si="76"/>
        <v>1124570</v>
      </c>
      <c r="F367" s="24">
        <f t="shared" si="75"/>
        <v>1.0813173076923077</v>
      </c>
    </row>
    <row r="368" spans="1:6" ht="12.75">
      <c r="A368" s="7" t="s">
        <v>14</v>
      </c>
      <c r="B368" s="4" t="s">
        <v>179</v>
      </c>
      <c r="C368" s="5">
        <f>'Anexa nr.2'!C327+'Anexa nr.3'!C119</f>
        <v>1040000</v>
      </c>
      <c r="D368" s="5">
        <f>'Anexa nr.2'!D327+'Anexa nr.3'!D119</f>
        <v>800000</v>
      </c>
      <c r="E368" s="5">
        <f>'Anexa nr.2'!E327+'Anexa nr.3'!E119</f>
        <v>1124570</v>
      </c>
      <c r="F368" s="24">
        <f t="shared" si="75"/>
        <v>1.0813173076923077</v>
      </c>
    </row>
    <row r="369" spans="1:6" ht="26.25">
      <c r="A369" s="7" t="s">
        <v>180</v>
      </c>
      <c r="B369" s="4" t="s">
        <v>17</v>
      </c>
      <c r="C369" s="5">
        <f>C370+C379+C383+C386</f>
        <v>267555000</v>
      </c>
      <c r="D369" s="5">
        <f>D370+D379+D383+D386</f>
        <v>260620000</v>
      </c>
      <c r="E369" s="5">
        <f>E370+E379+E383+E386</f>
        <v>248027858</v>
      </c>
      <c r="F369" s="24">
        <f t="shared" si="75"/>
        <v>0.9270163443030405</v>
      </c>
    </row>
    <row r="370" spans="1:6" ht="39">
      <c r="A370" s="7" t="s">
        <v>339</v>
      </c>
      <c r="B370" s="4" t="s">
        <v>182</v>
      </c>
      <c r="C370" s="5">
        <f>C371+C373+C374+C375+C377+C378+C372+C376</f>
        <v>226043000</v>
      </c>
      <c r="D370" s="5">
        <f>D371+D373+D374+D375+D377+D378+D372+D376</f>
        <v>264423000</v>
      </c>
      <c r="E370" s="5">
        <f>E371+E373+E374+E375+E377+E378+E372+E376</f>
        <v>238809787</v>
      </c>
      <c r="F370" s="24">
        <f t="shared" si="75"/>
        <v>1.0564794618722986</v>
      </c>
    </row>
    <row r="371" spans="1:6" ht="14.25">
      <c r="A371" s="7" t="s">
        <v>20</v>
      </c>
      <c r="B371" s="4" t="s">
        <v>21</v>
      </c>
      <c r="C371" s="5">
        <f>'Anexa nr.3'!C122</f>
        <v>2485000</v>
      </c>
      <c r="D371" s="5">
        <f>'Anexa nr.3'!D122</f>
        <v>1945000</v>
      </c>
      <c r="E371" s="5">
        <f>'Anexa nr.3'!E122</f>
        <v>1871088</v>
      </c>
      <c r="F371" s="24">
        <f t="shared" si="75"/>
        <v>0.7529529175050301</v>
      </c>
    </row>
    <row r="372" spans="1:6" ht="27">
      <c r="A372" s="7" t="s">
        <v>372</v>
      </c>
      <c r="B372" s="4" t="s">
        <v>373</v>
      </c>
      <c r="C372" s="5">
        <f>'Anexa nr.3'!C123</f>
        <v>3000</v>
      </c>
      <c r="D372" s="5">
        <f>'Anexa nr.3'!D123</f>
        <v>3000</v>
      </c>
      <c r="E372" s="5">
        <f>'Anexa nr.3'!E123</f>
        <v>0</v>
      </c>
      <c r="F372" s="24">
        <f t="shared" si="75"/>
        <v>0</v>
      </c>
    </row>
    <row r="373" spans="1:6" ht="12.75">
      <c r="A373" s="7" t="s">
        <v>340</v>
      </c>
      <c r="B373" s="4" t="s">
        <v>184</v>
      </c>
      <c r="C373" s="5">
        <f>'Anexa nr.2'!C331</f>
        <v>3000000</v>
      </c>
      <c r="D373" s="5">
        <f>'Anexa nr.2'!D331</f>
        <v>3000000</v>
      </c>
      <c r="E373" s="5">
        <f>'Anexa nr.2'!E331</f>
        <v>3001782</v>
      </c>
      <c r="F373" s="24">
        <f t="shared" si="75"/>
        <v>1.000594</v>
      </c>
    </row>
    <row r="374" spans="1:6" ht="14.25">
      <c r="A374" s="7" t="s">
        <v>22</v>
      </c>
      <c r="B374" s="4" t="s">
        <v>23</v>
      </c>
      <c r="C374" s="5">
        <f>'Anexa nr.3'!C124</f>
        <v>77000</v>
      </c>
      <c r="D374" s="5">
        <f>'Anexa nr.3'!D124</f>
        <v>63000</v>
      </c>
      <c r="E374" s="5">
        <f>'Anexa nr.3'!E124</f>
        <v>63355</v>
      </c>
      <c r="F374" s="24">
        <f t="shared" si="75"/>
        <v>0.8227922077922077</v>
      </c>
    </row>
    <row r="375" spans="1:6" ht="27">
      <c r="A375" s="7" t="s">
        <v>24</v>
      </c>
      <c r="B375" s="4" t="s">
        <v>25</v>
      </c>
      <c r="C375" s="5">
        <f>'Anexa nr.3'!C125</f>
        <v>159519000</v>
      </c>
      <c r="D375" s="5">
        <f>'Anexa nr.3'!D125</f>
        <v>202200000</v>
      </c>
      <c r="E375" s="5">
        <f>'Anexa nr.3'!E125</f>
        <v>179917542</v>
      </c>
      <c r="F375" s="24">
        <f t="shared" si="75"/>
        <v>1.1278753126586802</v>
      </c>
    </row>
    <row r="376" spans="1:6" ht="26.25">
      <c r="A376" s="7" t="s">
        <v>416</v>
      </c>
      <c r="B376" s="21">
        <v>330228</v>
      </c>
      <c r="C376" s="5">
        <f>'Anexa nr.2'!C330</f>
        <v>0</v>
      </c>
      <c r="D376" s="5">
        <f>'Anexa nr.2'!D330</f>
        <v>0</v>
      </c>
      <c r="E376" s="5">
        <f>'Anexa nr.2'!E330</f>
        <v>22562</v>
      </c>
      <c r="F376" s="24"/>
    </row>
    <row r="377" spans="1:6" ht="27">
      <c r="A377" s="7" t="s">
        <v>26</v>
      </c>
      <c r="B377" s="4" t="s">
        <v>27</v>
      </c>
      <c r="C377" s="5">
        <f>'Anexa nr.3'!C126</f>
        <v>58439000</v>
      </c>
      <c r="D377" s="5">
        <f>'Anexa nr.3'!D126</f>
        <v>55841000</v>
      </c>
      <c r="E377" s="5">
        <f>'Anexa nr.3'!E126</f>
        <v>52753009</v>
      </c>
      <c r="F377" s="24">
        <f aca="true" t="shared" si="77" ref="F377:F389">E377/C377</f>
        <v>0.9027021167371105</v>
      </c>
    </row>
    <row r="378" spans="1:6" ht="14.25">
      <c r="A378" s="7" t="s">
        <v>28</v>
      </c>
      <c r="B378" s="4" t="s">
        <v>29</v>
      </c>
      <c r="C378" s="5">
        <f>'Anexa nr.3'!C127</f>
        <v>2520000</v>
      </c>
      <c r="D378" s="5">
        <f>'Anexa nr.3'!D127</f>
        <v>1371000</v>
      </c>
      <c r="E378" s="5">
        <f>'Anexa nr.3'!E127</f>
        <v>1180449</v>
      </c>
      <c r="F378" s="24">
        <f t="shared" si="77"/>
        <v>0.46843214285714285</v>
      </c>
    </row>
    <row r="379" spans="1:6" ht="12.75">
      <c r="A379" s="7" t="s">
        <v>185</v>
      </c>
      <c r="B379" s="4" t="s">
        <v>186</v>
      </c>
      <c r="C379" s="5">
        <f>C380+C382</f>
        <v>0</v>
      </c>
      <c r="D379" s="5">
        <f>D380+D382</f>
        <v>114000</v>
      </c>
      <c r="E379" s="5">
        <f>E380+E382</f>
        <v>192343</v>
      </c>
      <c r="F379" s="24" t="e">
        <f t="shared" si="77"/>
        <v>#DIV/0!</v>
      </c>
    </row>
    <row r="380" spans="1:6" ht="26.25">
      <c r="A380" s="7" t="s">
        <v>187</v>
      </c>
      <c r="B380" s="4" t="s">
        <v>188</v>
      </c>
      <c r="C380" s="5">
        <f>C381</f>
        <v>0</v>
      </c>
      <c r="D380" s="5">
        <f>D381</f>
        <v>113000</v>
      </c>
      <c r="E380" s="5">
        <f>E381</f>
        <v>192249</v>
      </c>
      <c r="F380" s="24" t="e">
        <f t="shared" si="77"/>
        <v>#DIV/0!</v>
      </c>
    </row>
    <row r="381" spans="1:6" ht="26.25">
      <c r="A381" s="7" t="s">
        <v>189</v>
      </c>
      <c r="B381" s="4" t="s">
        <v>190</v>
      </c>
      <c r="C381" s="5">
        <f>'Anexa nr.2'!C334</f>
        <v>0</v>
      </c>
      <c r="D381" s="5">
        <f>'Anexa nr.2'!D334</f>
        <v>113000</v>
      </c>
      <c r="E381" s="5">
        <f>'Anexa nr.2'!E334</f>
        <v>192249</v>
      </c>
      <c r="F381" s="24" t="e">
        <f t="shared" si="77"/>
        <v>#DIV/0!</v>
      </c>
    </row>
    <row r="382" spans="1:6" ht="14.25">
      <c r="A382" s="7" t="s">
        <v>424</v>
      </c>
      <c r="B382" s="4" t="s">
        <v>426</v>
      </c>
      <c r="C382" s="5">
        <f>'Anexa nr.3'!C129</f>
        <v>0</v>
      </c>
      <c r="D382" s="5">
        <f>'Anexa nr.3'!D129</f>
        <v>1000</v>
      </c>
      <c r="E382" s="5">
        <f>'Anexa nr.3'!E129</f>
        <v>94</v>
      </c>
      <c r="F382" s="24" t="e">
        <f t="shared" si="77"/>
        <v>#DIV/0!</v>
      </c>
    </row>
    <row r="383" spans="1:6" ht="26.25">
      <c r="A383" s="7" t="s">
        <v>341</v>
      </c>
      <c r="B383" s="4" t="s">
        <v>192</v>
      </c>
      <c r="C383" s="5">
        <f>C385+C384</f>
        <v>51780000</v>
      </c>
      <c r="D383" s="5">
        <f>D385+D384</f>
        <v>4272000</v>
      </c>
      <c r="E383" s="5">
        <f>E385+E384</f>
        <v>7926418</v>
      </c>
      <c r="F383" s="24">
        <f t="shared" si="77"/>
        <v>0.15307875627655465</v>
      </c>
    </row>
    <row r="384" spans="1:6" ht="12.75">
      <c r="A384" s="7" t="s">
        <v>414</v>
      </c>
      <c r="B384" s="4" t="s">
        <v>415</v>
      </c>
      <c r="C384" s="5">
        <f>'Anexa nr.2'!C336</f>
        <v>51608000</v>
      </c>
      <c r="D384" s="5">
        <f>'Anexa nr.2'!D336</f>
        <v>1750000</v>
      </c>
      <c r="E384" s="5">
        <f>'Anexa nr.2'!E336</f>
        <v>5391807</v>
      </c>
      <c r="F384" s="24">
        <f t="shared" si="77"/>
        <v>0.10447618586265696</v>
      </c>
    </row>
    <row r="385" spans="1:6" ht="12.75">
      <c r="A385" s="7" t="s">
        <v>193</v>
      </c>
      <c r="B385" s="4" t="s">
        <v>194</v>
      </c>
      <c r="C385" s="5">
        <f>'Anexa nr.2'!C337+'Anexa nr.3'!C131</f>
        <v>172000</v>
      </c>
      <c r="D385" s="5">
        <f>'Anexa nr.2'!D337+'Anexa nr.3'!D131</f>
        <v>2522000</v>
      </c>
      <c r="E385" s="5">
        <f>'Anexa nr.2'!E337+'Anexa nr.3'!E131</f>
        <v>2534611</v>
      </c>
      <c r="F385" s="24">
        <f t="shared" si="77"/>
        <v>14.73611046511628</v>
      </c>
    </row>
    <row r="386" spans="1:6" ht="27">
      <c r="A386" s="7" t="s">
        <v>126</v>
      </c>
      <c r="B386" s="4" t="s">
        <v>31</v>
      </c>
      <c r="C386" s="5">
        <f>C387+C388+C389</f>
        <v>-10268000</v>
      </c>
      <c r="D386" s="5">
        <f>D387+D388+D389</f>
        <v>-8189000</v>
      </c>
      <c r="E386" s="5">
        <f>E387+E388+E389</f>
        <v>1099310</v>
      </c>
      <c r="F386" s="24">
        <f t="shared" si="77"/>
        <v>-0.10706174522789248</v>
      </c>
    </row>
    <row r="387" spans="1:6" ht="14.25">
      <c r="A387" s="7" t="s">
        <v>32</v>
      </c>
      <c r="B387" s="4" t="s">
        <v>33</v>
      </c>
      <c r="C387" s="5">
        <f>'Anexa nr.3'!C133</f>
        <v>480000</v>
      </c>
      <c r="D387" s="5">
        <f>'Anexa nr.3'!D133</f>
        <v>2783000</v>
      </c>
      <c r="E387" s="5">
        <f>'Anexa nr.3'!E133</f>
        <v>2780264</v>
      </c>
      <c r="F387" s="24">
        <f t="shared" si="77"/>
        <v>5.792216666666667</v>
      </c>
    </row>
    <row r="388" spans="1:6" ht="27">
      <c r="A388" s="7" t="s">
        <v>127</v>
      </c>
      <c r="B388" s="4" t="s">
        <v>35</v>
      </c>
      <c r="C388" s="5">
        <f>'Anexa nr.3'!C134+'Anexa nr.2'!C339</f>
        <v>-10812000</v>
      </c>
      <c r="D388" s="5">
        <f>'Anexa nr.3'!D134+'Anexa nr.2'!D339</f>
        <v>-11042000</v>
      </c>
      <c r="E388" s="5">
        <f>'Anexa nr.3'!E134+'Anexa nr.2'!E339</f>
        <v>-1750101</v>
      </c>
      <c r="F388" s="24">
        <f t="shared" si="77"/>
        <v>0.1618665371809101</v>
      </c>
    </row>
    <row r="389" spans="1:6" ht="14.25">
      <c r="A389" s="7" t="s">
        <v>38</v>
      </c>
      <c r="B389" s="4" t="s">
        <v>39</v>
      </c>
      <c r="C389" s="5">
        <f>'Anexa nr.3'!C135</f>
        <v>64000</v>
      </c>
      <c r="D389" s="5">
        <f>'Anexa nr.3'!D135</f>
        <v>70000</v>
      </c>
      <c r="E389" s="5">
        <f>'Anexa nr.3'!E135</f>
        <v>69147</v>
      </c>
      <c r="F389" s="24">
        <f t="shared" si="77"/>
        <v>1.080421875</v>
      </c>
    </row>
    <row r="390" spans="1:6" ht="14.25">
      <c r="A390" s="7" t="s">
        <v>378</v>
      </c>
      <c r="B390" s="22" t="s">
        <v>379</v>
      </c>
      <c r="C390" s="5">
        <f>C391</f>
        <v>0</v>
      </c>
      <c r="D390" s="5">
        <f>D391</f>
        <v>0</v>
      </c>
      <c r="E390" s="5">
        <f>E391</f>
        <v>0</v>
      </c>
      <c r="F390" s="24"/>
    </row>
    <row r="391" spans="1:6" ht="14.25">
      <c r="A391" s="7" t="s">
        <v>380</v>
      </c>
      <c r="B391" s="22" t="s">
        <v>382</v>
      </c>
      <c r="C391" s="5">
        <f>C393+C392</f>
        <v>0</v>
      </c>
      <c r="D391" s="5">
        <f>D393+D392</f>
        <v>0</v>
      </c>
      <c r="E391" s="5">
        <f>E393+E392</f>
        <v>0</v>
      </c>
      <c r="F391" s="24"/>
    </row>
    <row r="392" spans="1:6" ht="27">
      <c r="A392" s="7" t="s">
        <v>392</v>
      </c>
      <c r="B392" s="23" t="s">
        <v>393</v>
      </c>
      <c r="C392" s="5">
        <f>'Anexa nr.2'!C342</f>
        <v>0</v>
      </c>
      <c r="D392" s="5">
        <f>'Anexa nr.2'!D342</f>
        <v>0</v>
      </c>
      <c r="E392" s="5">
        <f>'Anexa nr.2'!E342</f>
        <v>0</v>
      </c>
      <c r="F392" s="24"/>
    </row>
    <row r="393" spans="1:6" ht="27">
      <c r="A393" s="7" t="s">
        <v>381</v>
      </c>
      <c r="B393" s="22" t="s">
        <v>383</v>
      </c>
      <c r="C393" s="5">
        <f>'Anexa nr.3'!C138</f>
        <v>0</v>
      </c>
      <c r="D393" s="5">
        <f>'Anexa nr.3'!D138</f>
        <v>0</v>
      </c>
      <c r="E393" s="5">
        <f>'Anexa nr.3'!E138</f>
        <v>0</v>
      </c>
      <c r="F393" s="24"/>
    </row>
    <row r="394" spans="1:6" ht="12.75">
      <c r="A394" s="7" t="s">
        <v>46</v>
      </c>
      <c r="B394" s="4" t="s">
        <v>47</v>
      </c>
      <c r="C394" s="5">
        <f>C395</f>
        <v>107726000</v>
      </c>
      <c r="D394" s="5">
        <f>D395</f>
        <v>144276000</v>
      </c>
      <c r="E394" s="5">
        <f>E395</f>
        <v>145863305</v>
      </c>
      <c r="F394" s="24">
        <f aca="true" t="shared" si="78" ref="F394:F402">E394/C394</f>
        <v>1.3540213597460222</v>
      </c>
    </row>
    <row r="395" spans="1:6" ht="26.25">
      <c r="A395" s="7" t="s">
        <v>195</v>
      </c>
      <c r="B395" s="4" t="s">
        <v>49</v>
      </c>
      <c r="C395" s="5">
        <f>C396+C402</f>
        <v>107726000</v>
      </c>
      <c r="D395" s="5">
        <f>D396+D402</f>
        <v>144276000</v>
      </c>
      <c r="E395" s="5">
        <f>E396+E402</f>
        <v>145863305</v>
      </c>
      <c r="F395" s="24">
        <f t="shared" si="78"/>
        <v>1.3540213597460222</v>
      </c>
    </row>
    <row r="396" spans="1:6" ht="39">
      <c r="A396" s="7" t="s">
        <v>342</v>
      </c>
      <c r="B396" s="4" t="s">
        <v>197</v>
      </c>
      <c r="C396" s="5">
        <f>C397+C399+C398+C401+C400</f>
        <v>1893000</v>
      </c>
      <c r="D396" s="5">
        <f>D397+D399+D398+D401+D400</f>
        <v>2881000</v>
      </c>
      <c r="E396" s="5">
        <f>E397+E399+E398+E401+E400</f>
        <v>2550310</v>
      </c>
      <c r="F396" s="24">
        <f t="shared" si="78"/>
        <v>1.347231907025885</v>
      </c>
    </row>
    <row r="397" spans="1:6" ht="12.75">
      <c r="A397" s="7" t="s">
        <v>198</v>
      </c>
      <c r="B397" s="4" t="s">
        <v>199</v>
      </c>
      <c r="C397" s="5">
        <f>'Anexa nr.2'!C346</f>
        <v>1749000</v>
      </c>
      <c r="D397" s="5">
        <f>'Anexa nr.2'!D346</f>
        <v>876000</v>
      </c>
      <c r="E397" s="5">
        <f>'Anexa nr.2'!E346</f>
        <v>574767</v>
      </c>
      <c r="F397" s="24">
        <f t="shared" si="78"/>
        <v>0.3286260720411664</v>
      </c>
    </row>
    <row r="398" spans="1:6" ht="12.75">
      <c r="A398" s="7" t="s">
        <v>402</v>
      </c>
      <c r="B398" s="4" t="s">
        <v>403</v>
      </c>
      <c r="C398" s="5">
        <f>'Anexa nr.2'!C347</f>
        <v>0</v>
      </c>
      <c r="D398" s="5">
        <f>'Anexa nr.2'!D347</f>
        <v>312000</v>
      </c>
      <c r="E398" s="5">
        <f>'Anexa nr.2'!E347</f>
        <v>312000</v>
      </c>
      <c r="F398" s="24" t="e">
        <f t="shared" si="78"/>
        <v>#DIV/0!</v>
      </c>
    </row>
    <row r="399" spans="1:6" ht="26.25">
      <c r="A399" s="7" t="s">
        <v>343</v>
      </c>
      <c r="B399" s="4" t="s">
        <v>205</v>
      </c>
      <c r="C399" s="5">
        <f>'Anexa nr.2'!C348</f>
        <v>144000</v>
      </c>
      <c r="D399" s="5">
        <f>'Anexa nr.2'!D348</f>
        <v>76000</v>
      </c>
      <c r="E399" s="5">
        <f>'Anexa nr.2'!E348</f>
        <v>0</v>
      </c>
      <c r="F399" s="24">
        <f t="shared" si="78"/>
        <v>0</v>
      </c>
    </row>
    <row r="400" spans="1:6" ht="26.25">
      <c r="A400" s="7" t="s">
        <v>431</v>
      </c>
      <c r="B400" s="4" t="s">
        <v>432</v>
      </c>
      <c r="C400" s="5">
        <f>'Anexa nr.2'!C349</f>
        <v>0</v>
      </c>
      <c r="D400" s="5">
        <f>'Anexa nr.2'!D349</f>
        <v>1017000</v>
      </c>
      <c r="E400" s="5">
        <f>'Anexa nr.2'!E349</f>
        <v>1063543</v>
      </c>
      <c r="F400" s="24" t="e">
        <f t="shared" si="78"/>
        <v>#DIV/0!</v>
      </c>
    </row>
    <row r="401" spans="1:6" ht="14.25">
      <c r="A401" s="7" t="s">
        <v>419</v>
      </c>
      <c r="B401" s="4" t="s">
        <v>422</v>
      </c>
      <c r="C401" s="5">
        <f>'Anexa nr.3'!C142</f>
        <v>0</v>
      </c>
      <c r="D401" s="5">
        <f>'Anexa nr.3'!D142</f>
        <v>600000</v>
      </c>
      <c r="E401" s="5">
        <f>'Anexa nr.3'!E142</f>
        <v>600000</v>
      </c>
      <c r="F401" s="24" t="e">
        <f t="shared" si="78"/>
        <v>#DIV/0!</v>
      </c>
    </row>
    <row r="402" spans="1:6" ht="27">
      <c r="A402" s="7" t="s">
        <v>128</v>
      </c>
      <c r="B402" s="4" t="s">
        <v>55</v>
      </c>
      <c r="C402" s="5">
        <f>C403+C404+C405+C406</f>
        <v>105833000</v>
      </c>
      <c r="D402" s="5">
        <f>D403+D404+D405+D406</f>
        <v>141395000</v>
      </c>
      <c r="E402" s="5">
        <f>E403+E404+E405+E406</f>
        <v>143312995</v>
      </c>
      <c r="F402" s="24">
        <f t="shared" si="78"/>
        <v>1.354142800449765</v>
      </c>
    </row>
    <row r="403" spans="1:6" ht="14.25">
      <c r="A403" s="7" t="s">
        <v>56</v>
      </c>
      <c r="B403" s="4" t="s">
        <v>57</v>
      </c>
      <c r="C403" s="5"/>
      <c r="D403" s="5"/>
      <c r="E403" s="5"/>
      <c r="F403" s="24"/>
    </row>
    <row r="404" spans="1:6" ht="27">
      <c r="A404" s="7" t="s">
        <v>58</v>
      </c>
      <c r="B404" s="4" t="s">
        <v>59</v>
      </c>
      <c r="C404" s="5"/>
      <c r="D404" s="5"/>
      <c r="E404" s="5"/>
      <c r="F404" s="24"/>
    </row>
    <row r="405" spans="1:6" ht="27">
      <c r="A405" s="7" t="s">
        <v>70</v>
      </c>
      <c r="B405" s="4" t="s">
        <v>71</v>
      </c>
      <c r="C405" s="5">
        <f>'Anexa nr.3'!C146</f>
        <v>105833000</v>
      </c>
      <c r="D405" s="5">
        <f>'Anexa nr.3'!D146</f>
        <v>136150000</v>
      </c>
      <c r="E405" s="5">
        <f>'Anexa nr.3'!E146</f>
        <v>136147995</v>
      </c>
      <c r="F405" s="24">
        <f aca="true" t="shared" si="79" ref="F405:F414">E405/C405</f>
        <v>1.2864417998166924</v>
      </c>
    </row>
    <row r="406" spans="1:6" ht="14.25">
      <c r="A406" s="7" t="s">
        <v>419</v>
      </c>
      <c r="B406" s="4" t="s">
        <v>420</v>
      </c>
      <c r="C406" s="5">
        <f>'Anexa nr.3'!C147</f>
        <v>0</v>
      </c>
      <c r="D406" s="5">
        <f>'Anexa nr.3'!D147</f>
        <v>5245000</v>
      </c>
      <c r="E406" s="5">
        <f>'Anexa nr.3'!E147</f>
        <v>7165000</v>
      </c>
      <c r="F406" s="24" t="e">
        <f t="shared" si="79"/>
        <v>#DIV/0!</v>
      </c>
    </row>
    <row r="407" spans="1:6" ht="26.25">
      <c r="A407" s="7" t="s">
        <v>344</v>
      </c>
      <c r="B407" s="4" t="s">
        <v>220</v>
      </c>
      <c r="C407" s="5">
        <f>C409+C417+C428+C436+C440+C447+C460+C478+C498+C508++C511+C525</f>
        <v>647949000</v>
      </c>
      <c r="D407" s="5">
        <f>D409+D417+D428+D436+D440+D447+D460+D478+D498+D508++D511+D525</f>
        <v>742368000</v>
      </c>
      <c r="E407" s="5">
        <f>E409+E417+E428+E436+E440+E447+E460+E478+E498+E508++E511+E525</f>
        <v>681456929</v>
      </c>
      <c r="F407" s="24">
        <f t="shared" si="79"/>
        <v>1.0517138370458168</v>
      </c>
    </row>
    <row r="408" spans="1:6" ht="26.25">
      <c r="A408" s="7" t="s">
        <v>302</v>
      </c>
      <c r="B408" s="4" t="s">
        <v>303</v>
      </c>
      <c r="C408" s="5">
        <f>C409+C417+C428</f>
        <v>32575000</v>
      </c>
      <c r="D408" s="5">
        <f>D409+D417+D428</f>
        <v>38405000</v>
      </c>
      <c r="E408" s="5">
        <f>E409+E417+E428</f>
        <v>36953186</v>
      </c>
      <c r="F408" s="24">
        <f t="shared" si="79"/>
        <v>1.1344032540291635</v>
      </c>
    </row>
    <row r="409" spans="1:6" ht="12.75">
      <c r="A409" s="7" t="s">
        <v>304</v>
      </c>
      <c r="B409" s="4" t="s">
        <v>278</v>
      </c>
      <c r="C409" s="5">
        <f>C410</f>
        <v>21444000</v>
      </c>
      <c r="D409" s="5">
        <f>D410</f>
        <v>26234000</v>
      </c>
      <c r="E409" s="5">
        <f>E410</f>
        <v>24923633</v>
      </c>
      <c r="F409" s="24">
        <f t="shared" si="79"/>
        <v>1.1622660417832493</v>
      </c>
    </row>
    <row r="410" spans="1:6" ht="12.75">
      <c r="A410" s="7" t="s">
        <v>221</v>
      </c>
      <c r="B410" s="4" t="s">
        <v>222</v>
      </c>
      <c r="C410" s="5">
        <f>C411+C412+C413+C415</f>
        <v>21444000</v>
      </c>
      <c r="D410" s="5">
        <f>D411+D412+D413+D415</f>
        <v>26234000</v>
      </c>
      <c r="E410" s="5">
        <f>E411+E412+E413+E415</f>
        <v>24923633</v>
      </c>
      <c r="F410" s="24">
        <f t="shared" si="79"/>
        <v>1.1622660417832493</v>
      </c>
    </row>
    <row r="411" spans="1:6" ht="12.75">
      <c r="A411" s="7" t="s">
        <v>78</v>
      </c>
      <c r="B411" s="4" t="s">
        <v>79</v>
      </c>
      <c r="C411" s="5">
        <f>'Anexa nr.2'!C354</f>
        <v>16313000</v>
      </c>
      <c r="D411" s="5">
        <f>'Anexa nr.2'!D354</f>
        <v>20951000</v>
      </c>
      <c r="E411" s="5">
        <f>'Anexa nr.2'!E354</f>
        <v>20755979</v>
      </c>
      <c r="F411" s="24">
        <f t="shared" si="79"/>
        <v>1.2723581805921658</v>
      </c>
    </row>
    <row r="412" spans="1:6" ht="26.25">
      <c r="A412" s="7" t="s">
        <v>80</v>
      </c>
      <c r="B412" s="4" t="s">
        <v>81</v>
      </c>
      <c r="C412" s="5">
        <f>'Anexa nr.2'!C355</f>
        <v>4971000</v>
      </c>
      <c r="D412" s="5">
        <f>'Anexa nr.2'!D355</f>
        <v>5121000</v>
      </c>
      <c r="E412" s="5">
        <f>'Anexa nr.2'!E355</f>
        <v>4131347</v>
      </c>
      <c r="F412" s="24">
        <f t="shared" si="79"/>
        <v>0.8310897203781935</v>
      </c>
    </row>
    <row r="413" spans="1:6" ht="26.25">
      <c r="A413" s="7" t="s">
        <v>82</v>
      </c>
      <c r="B413" s="4" t="s">
        <v>83</v>
      </c>
      <c r="C413" s="5">
        <f>C414</f>
        <v>160000</v>
      </c>
      <c r="D413" s="5">
        <f>D414</f>
        <v>162000</v>
      </c>
      <c r="E413" s="5">
        <f>E414</f>
        <v>161277</v>
      </c>
      <c r="F413" s="24">
        <f t="shared" si="79"/>
        <v>1.00798125</v>
      </c>
    </row>
    <row r="414" spans="1:6" ht="12.75">
      <c r="A414" s="7" t="s">
        <v>86</v>
      </c>
      <c r="B414" s="4" t="s">
        <v>87</v>
      </c>
      <c r="C414" s="5">
        <f>'Anexa nr.2'!C357</f>
        <v>160000</v>
      </c>
      <c r="D414" s="5">
        <f>'Anexa nr.2'!D357</f>
        <v>162000</v>
      </c>
      <c r="E414" s="5">
        <f>'Anexa nr.2'!E357</f>
        <v>161277</v>
      </c>
      <c r="F414" s="24">
        <f t="shared" si="79"/>
        <v>1.00798125</v>
      </c>
    </row>
    <row r="415" spans="1:6" ht="27">
      <c r="A415" s="7" t="s">
        <v>375</v>
      </c>
      <c r="B415" s="4" t="s">
        <v>377</v>
      </c>
      <c r="C415" s="5">
        <f>C416</f>
        <v>0</v>
      </c>
      <c r="D415" s="5">
        <f>D416</f>
        <v>0</v>
      </c>
      <c r="E415" s="5">
        <f>E416</f>
        <v>-124970</v>
      </c>
      <c r="F415" s="24"/>
    </row>
    <row r="416" spans="1:6" ht="14.25">
      <c r="A416" s="7" t="s">
        <v>376</v>
      </c>
      <c r="B416" s="21">
        <v>8501</v>
      </c>
      <c r="C416" s="5">
        <f>'Anexa nr.2'!C359</f>
        <v>0</v>
      </c>
      <c r="D416" s="5">
        <f>'Anexa nr.2'!D359</f>
        <v>0</v>
      </c>
      <c r="E416" s="5">
        <f>'Anexa nr.2'!E359</f>
        <v>-124970</v>
      </c>
      <c r="F416" s="24"/>
    </row>
    <row r="417" spans="1:6" ht="26.25">
      <c r="A417" s="7" t="s">
        <v>305</v>
      </c>
      <c r="B417" s="4" t="s">
        <v>306</v>
      </c>
      <c r="C417" s="5">
        <f>C418</f>
        <v>9731000</v>
      </c>
      <c r="D417" s="5">
        <f>D418</f>
        <v>11021000</v>
      </c>
      <c r="E417" s="5">
        <f>E418</f>
        <v>10888036</v>
      </c>
      <c r="F417" s="24">
        <f>E417/C417</f>
        <v>1.1189020655636626</v>
      </c>
    </row>
    <row r="418" spans="1:6" ht="12.75">
      <c r="A418" s="7" t="s">
        <v>221</v>
      </c>
      <c r="B418" s="4" t="s">
        <v>222</v>
      </c>
      <c r="C418" s="5">
        <f>C419+C420+C421+C424+C426</f>
        <v>9731000</v>
      </c>
      <c r="D418" s="5">
        <f>D419+D420+D421+D424+D426</f>
        <v>11021000</v>
      </c>
      <c r="E418" s="5">
        <f>E419+E420+E421+E424+E426</f>
        <v>10888036</v>
      </c>
      <c r="F418" s="24">
        <f>E418/C418</f>
        <v>1.1189020655636626</v>
      </c>
    </row>
    <row r="419" spans="1:6" ht="12.75">
      <c r="A419" s="7" t="s">
        <v>78</v>
      </c>
      <c r="B419" s="4" t="s">
        <v>79</v>
      </c>
      <c r="C419" s="5">
        <f>'Anexa nr.2'!C362+'Anexa nr.3'!C151</f>
        <v>8616000</v>
      </c>
      <c r="D419" s="5">
        <f>'Anexa nr.2'!D362+'Anexa nr.3'!D151</f>
        <v>9702000</v>
      </c>
      <c r="E419" s="5">
        <f>'Anexa nr.2'!E362+'Anexa nr.3'!E151</f>
        <v>9664748</v>
      </c>
      <c r="F419" s="24">
        <f>E419/C419</f>
        <v>1.1217209842154132</v>
      </c>
    </row>
    <row r="420" spans="1:6" ht="26.25">
      <c r="A420" s="7" t="s">
        <v>80</v>
      </c>
      <c r="B420" s="4" t="s">
        <v>81</v>
      </c>
      <c r="C420" s="5">
        <f>'Anexa nr.2'!C363+'Anexa nr.3'!C152</f>
        <v>1005000</v>
      </c>
      <c r="D420" s="5">
        <f>'Anexa nr.2'!D363+'Anexa nr.3'!D152</f>
        <v>1196000</v>
      </c>
      <c r="E420" s="5">
        <f>'Anexa nr.2'!E363+'Anexa nr.3'!E152</f>
        <v>1135163</v>
      </c>
      <c r="F420" s="24">
        <f>E420/C420</f>
        <v>1.1295154228855722</v>
      </c>
    </row>
    <row r="421" spans="1:6" ht="26.25">
      <c r="A421" s="7" t="s">
        <v>232</v>
      </c>
      <c r="B421" s="4" t="s">
        <v>233</v>
      </c>
      <c r="C421" s="5">
        <f>C422</f>
        <v>0</v>
      </c>
      <c r="D421" s="5">
        <f>D422</f>
        <v>0</v>
      </c>
      <c r="E421" s="5"/>
      <c r="F421" s="24"/>
    </row>
    <row r="422" spans="1:6" ht="52.5">
      <c r="A422" s="7" t="s">
        <v>234</v>
      </c>
      <c r="B422" s="4" t="s">
        <v>235</v>
      </c>
      <c r="C422" s="5">
        <f>C423</f>
        <v>0</v>
      </c>
      <c r="D422" s="5">
        <f>D423</f>
        <v>0</v>
      </c>
      <c r="E422" s="5"/>
      <c r="F422" s="24"/>
    </row>
    <row r="423" spans="1:6" ht="12.75">
      <c r="A423" s="7" t="s">
        <v>236</v>
      </c>
      <c r="B423" s="4" t="s">
        <v>237</v>
      </c>
      <c r="C423" s="5"/>
      <c r="D423" s="5"/>
      <c r="E423" s="5"/>
      <c r="F423" s="24"/>
    </row>
    <row r="424" spans="1:6" ht="27">
      <c r="A424" s="7" t="s">
        <v>82</v>
      </c>
      <c r="B424" s="4" t="s">
        <v>83</v>
      </c>
      <c r="C424" s="5">
        <f>C425</f>
        <v>110000</v>
      </c>
      <c r="D424" s="5">
        <f>D425</f>
        <v>123000</v>
      </c>
      <c r="E424" s="5">
        <f>E425</f>
        <v>121499</v>
      </c>
      <c r="F424" s="24">
        <f>E424/C424</f>
        <v>1.1045363636363636</v>
      </c>
    </row>
    <row r="425" spans="1:6" ht="14.25">
      <c r="A425" s="7" t="s">
        <v>86</v>
      </c>
      <c r="B425" s="4" t="s">
        <v>87</v>
      </c>
      <c r="C425" s="5">
        <f>'Anexa nr.3'!C154</f>
        <v>110000</v>
      </c>
      <c r="D425" s="5">
        <f>'Anexa nr.3'!D154</f>
        <v>123000</v>
      </c>
      <c r="E425" s="5">
        <f>'Anexa nr.3'!E154</f>
        <v>121499</v>
      </c>
      <c r="F425" s="24">
        <f>E425/C425</f>
        <v>1.1045363636363636</v>
      </c>
    </row>
    <row r="426" spans="1:6" ht="27">
      <c r="A426" s="7" t="s">
        <v>375</v>
      </c>
      <c r="B426" s="4" t="s">
        <v>377</v>
      </c>
      <c r="C426" s="5">
        <f>C427</f>
        <v>0</v>
      </c>
      <c r="D426" s="5">
        <f>D427</f>
        <v>0</v>
      </c>
      <c r="E426" s="5">
        <f>E427</f>
        <v>-33374</v>
      </c>
      <c r="F426" s="24"/>
    </row>
    <row r="427" spans="1:6" ht="14.25">
      <c r="A427" s="7" t="s">
        <v>376</v>
      </c>
      <c r="B427" s="21">
        <v>8501</v>
      </c>
      <c r="C427" s="5">
        <f>'Anexa nr.3'!C156</f>
        <v>0</v>
      </c>
      <c r="D427" s="5">
        <f>'Anexa nr.3'!D156</f>
        <v>0</v>
      </c>
      <c r="E427" s="5">
        <f>'Anexa nr.3'!E156</f>
        <v>-33374</v>
      </c>
      <c r="F427" s="24"/>
    </row>
    <row r="428" spans="1:6" ht="12.75">
      <c r="A428" s="7" t="s">
        <v>307</v>
      </c>
      <c r="B428" s="4" t="s">
        <v>308</v>
      </c>
      <c r="C428" s="5">
        <f aca="true" t="shared" si="80" ref="C428:E429">C429</f>
        <v>1400000</v>
      </c>
      <c r="D428" s="5">
        <f t="shared" si="80"/>
        <v>1150000</v>
      </c>
      <c r="E428" s="5">
        <f t="shared" si="80"/>
        <v>1141517</v>
      </c>
      <c r="F428" s="24">
        <f aca="true" t="shared" si="81" ref="F428:F452">E428/C428</f>
        <v>0.8153692857142857</v>
      </c>
    </row>
    <row r="429" spans="1:6" ht="12.75">
      <c r="A429" s="7" t="s">
        <v>221</v>
      </c>
      <c r="B429" s="4" t="s">
        <v>222</v>
      </c>
      <c r="C429" s="5">
        <f t="shared" si="80"/>
        <v>1400000</v>
      </c>
      <c r="D429" s="5">
        <f t="shared" si="80"/>
        <v>1150000</v>
      </c>
      <c r="E429" s="5">
        <f t="shared" si="80"/>
        <v>1141517</v>
      </c>
      <c r="F429" s="24">
        <f t="shared" si="81"/>
        <v>0.8153692857142857</v>
      </c>
    </row>
    <row r="430" spans="1:6" ht="12.75">
      <c r="A430" s="7" t="s">
        <v>223</v>
      </c>
      <c r="B430" s="4" t="s">
        <v>224</v>
      </c>
      <c r="C430" s="5">
        <f>C431+C433</f>
        <v>1400000</v>
      </c>
      <c r="D430" s="5">
        <f>D431+D433</f>
        <v>1150000</v>
      </c>
      <c r="E430" s="5">
        <f>E431+E433</f>
        <v>1141517</v>
      </c>
      <c r="F430" s="24">
        <f t="shared" si="81"/>
        <v>0.8153692857142857</v>
      </c>
    </row>
    <row r="431" spans="1:6" ht="12.75">
      <c r="A431" s="7" t="s">
        <v>225</v>
      </c>
      <c r="B431" s="4" t="s">
        <v>226</v>
      </c>
      <c r="C431" s="5">
        <f>C432</f>
        <v>1150000</v>
      </c>
      <c r="D431" s="5">
        <f>D432</f>
        <v>980000</v>
      </c>
      <c r="E431" s="5">
        <f>E432</f>
        <v>979328</v>
      </c>
      <c r="F431" s="24">
        <f t="shared" si="81"/>
        <v>0.8515895652173913</v>
      </c>
    </row>
    <row r="432" spans="1:6" ht="12.75">
      <c r="A432" s="7" t="s">
        <v>227</v>
      </c>
      <c r="B432" s="4" t="s">
        <v>228</v>
      </c>
      <c r="C432" s="5">
        <f>'Anexa nr.2'!C373</f>
        <v>1150000</v>
      </c>
      <c r="D432" s="5">
        <f>'Anexa nr.2'!D373</f>
        <v>980000</v>
      </c>
      <c r="E432" s="5">
        <f>'Anexa nr.2'!E373</f>
        <v>979328</v>
      </c>
      <c r="F432" s="24">
        <f t="shared" si="81"/>
        <v>0.8515895652173913</v>
      </c>
    </row>
    <row r="433" spans="1:6" ht="26.25">
      <c r="A433" s="7" t="s">
        <v>229</v>
      </c>
      <c r="B433" s="4" t="s">
        <v>176</v>
      </c>
      <c r="C433" s="5">
        <f>C434</f>
        <v>250000</v>
      </c>
      <c r="D433" s="5">
        <f>D434</f>
        <v>170000</v>
      </c>
      <c r="E433" s="5">
        <f>E434</f>
        <v>162189</v>
      </c>
      <c r="F433" s="24">
        <f t="shared" si="81"/>
        <v>0.648756</v>
      </c>
    </row>
    <row r="434" spans="1:6" ht="26.25">
      <c r="A434" s="7" t="s">
        <v>230</v>
      </c>
      <c r="B434" s="4" t="s">
        <v>231</v>
      </c>
      <c r="C434" s="5">
        <f>'Anexa nr.2'!C375</f>
        <v>250000</v>
      </c>
      <c r="D434" s="5">
        <f>'Anexa nr.2'!D375</f>
        <v>170000</v>
      </c>
      <c r="E434" s="5">
        <f>'Anexa nr.2'!E375</f>
        <v>162189</v>
      </c>
      <c r="F434" s="24">
        <f t="shared" si="81"/>
        <v>0.648756</v>
      </c>
    </row>
    <row r="435" spans="1:6" ht="26.25">
      <c r="A435" s="7" t="s">
        <v>309</v>
      </c>
      <c r="B435" s="4" t="s">
        <v>310</v>
      </c>
      <c r="C435" s="5">
        <f aca="true" t="shared" si="82" ref="C435:E437">C436</f>
        <v>499000</v>
      </c>
      <c r="D435" s="5">
        <f t="shared" si="82"/>
        <v>399000</v>
      </c>
      <c r="E435" s="5">
        <f t="shared" si="82"/>
        <v>308450</v>
      </c>
      <c r="F435" s="24">
        <f t="shared" si="81"/>
        <v>0.6181362725450902</v>
      </c>
    </row>
    <row r="436" spans="1:6" ht="12.75">
      <c r="A436" s="7" t="s">
        <v>311</v>
      </c>
      <c r="B436" s="4" t="s">
        <v>312</v>
      </c>
      <c r="C436" s="5">
        <f t="shared" si="82"/>
        <v>499000</v>
      </c>
      <c r="D436" s="5">
        <f t="shared" si="82"/>
        <v>399000</v>
      </c>
      <c r="E436" s="5">
        <f t="shared" si="82"/>
        <v>308450</v>
      </c>
      <c r="F436" s="24">
        <f t="shared" si="81"/>
        <v>0.6181362725450902</v>
      </c>
    </row>
    <row r="437" spans="1:6" ht="12.75">
      <c r="A437" s="7" t="s">
        <v>221</v>
      </c>
      <c r="B437" s="4" t="s">
        <v>222</v>
      </c>
      <c r="C437" s="5">
        <f t="shared" si="82"/>
        <v>499000</v>
      </c>
      <c r="D437" s="5">
        <f t="shared" si="82"/>
        <v>399000</v>
      </c>
      <c r="E437" s="5">
        <f t="shared" si="82"/>
        <v>308450</v>
      </c>
      <c r="F437" s="24">
        <f t="shared" si="81"/>
        <v>0.6181362725450902</v>
      </c>
    </row>
    <row r="438" spans="1:6" ht="26.25">
      <c r="A438" s="7" t="s">
        <v>80</v>
      </c>
      <c r="B438" s="4" t="s">
        <v>81</v>
      </c>
      <c r="C438" s="5">
        <f>'Anexa nr.2'!C379</f>
        <v>499000</v>
      </c>
      <c r="D438" s="5">
        <f>'Anexa nr.2'!D379</f>
        <v>399000</v>
      </c>
      <c r="E438" s="5">
        <f>'Anexa nr.2'!E379</f>
        <v>308450</v>
      </c>
      <c r="F438" s="24">
        <f t="shared" si="81"/>
        <v>0.6181362725450902</v>
      </c>
    </row>
    <row r="439" spans="1:6" ht="26.25">
      <c r="A439" s="7" t="s">
        <v>313</v>
      </c>
      <c r="B439" s="4" t="s">
        <v>314</v>
      </c>
      <c r="C439" s="5">
        <f>C440+C447+C460+C478</f>
        <v>487733000</v>
      </c>
      <c r="D439" s="5">
        <f>D440+D447+D460+D478</f>
        <v>622513000</v>
      </c>
      <c r="E439" s="5">
        <f>E440+E447+E460+E478</f>
        <v>573420946</v>
      </c>
      <c r="F439" s="24">
        <f t="shared" si="81"/>
        <v>1.1756861766581306</v>
      </c>
    </row>
    <row r="440" spans="1:6" ht="26.25">
      <c r="A440" s="7" t="s">
        <v>315</v>
      </c>
      <c r="B440" s="4" t="s">
        <v>316</v>
      </c>
      <c r="C440" s="5">
        <f>C441</f>
        <v>12172000</v>
      </c>
      <c r="D440" s="5">
        <f>D441</f>
        <v>9022000</v>
      </c>
      <c r="E440" s="5">
        <f>E441</f>
        <v>8576839</v>
      </c>
      <c r="F440" s="24">
        <f t="shared" si="81"/>
        <v>0.7046367893526125</v>
      </c>
    </row>
    <row r="441" spans="1:6" ht="12.75">
      <c r="A441" s="7" t="s">
        <v>221</v>
      </c>
      <c r="B441" s="4" t="s">
        <v>222</v>
      </c>
      <c r="C441" s="5">
        <f>C442+C443</f>
        <v>12172000</v>
      </c>
      <c r="D441" s="5">
        <f>D442+D443</f>
        <v>9022000</v>
      </c>
      <c r="E441" s="5">
        <f>E442+E443</f>
        <v>8576839</v>
      </c>
      <c r="F441" s="24">
        <f t="shared" si="81"/>
        <v>0.7046367893526125</v>
      </c>
    </row>
    <row r="442" spans="1:6" ht="26.25">
      <c r="A442" s="7" t="s">
        <v>80</v>
      </c>
      <c r="B442" s="4" t="s">
        <v>81</v>
      </c>
      <c r="C442" s="5">
        <f>'Anexa nr.2'!C383+'Anexa nr.3'!C78</f>
        <v>1366000</v>
      </c>
      <c r="D442" s="5">
        <f>'Anexa nr.2'!D383+'Anexa nr.3'!D78</f>
        <v>1716000</v>
      </c>
      <c r="E442" s="5">
        <f>'Anexa nr.2'!E383+'Anexa nr.3'!E78</f>
        <v>1521794</v>
      </c>
      <c r="F442" s="24">
        <f t="shared" si="81"/>
        <v>1.1140512445095168</v>
      </c>
    </row>
    <row r="443" spans="1:6" ht="12.75">
      <c r="A443" s="7" t="s">
        <v>248</v>
      </c>
      <c r="B443" s="4" t="s">
        <v>249</v>
      </c>
      <c r="C443" s="5">
        <f>C444</f>
        <v>10806000</v>
      </c>
      <c r="D443" s="5">
        <f>D444</f>
        <v>7306000</v>
      </c>
      <c r="E443" s="5">
        <f>E444</f>
        <v>7055045</v>
      </c>
      <c r="F443" s="24">
        <f t="shared" si="81"/>
        <v>0.6528821950768092</v>
      </c>
    </row>
    <row r="444" spans="1:6" ht="12.75">
      <c r="A444" s="7" t="s">
        <v>250</v>
      </c>
      <c r="B444" s="4" t="s">
        <v>251</v>
      </c>
      <c r="C444" s="5">
        <f>C445+C446</f>
        <v>10806000</v>
      </c>
      <c r="D444" s="5">
        <f>D445+D446</f>
        <v>7306000</v>
      </c>
      <c r="E444" s="5">
        <f>E445+E446</f>
        <v>7055045</v>
      </c>
      <c r="F444" s="24">
        <f t="shared" si="81"/>
        <v>0.6528821950768092</v>
      </c>
    </row>
    <row r="445" spans="1:6" ht="12.75">
      <c r="A445" s="7" t="s">
        <v>252</v>
      </c>
      <c r="B445" s="4" t="s">
        <v>253</v>
      </c>
      <c r="C445" s="5">
        <f>'Anexa nr.2'!C386</f>
        <v>854000</v>
      </c>
      <c r="D445" s="5">
        <f>'Anexa nr.2'!D386</f>
        <v>2539000</v>
      </c>
      <c r="E445" s="5">
        <f>'Anexa nr.2'!E386</f>
        <v>2289734</v>
      </c>
      <c r="F445" s="24">
        <f t="shared" si="81"/>
        <v>2.6811873536299764</v>
      </c>
    </row>
    <row r="446" spans="1:6" ht="12.75">
      <c r="A446" s="7" t="s">
        <v>254</v>
      </c>
      <c r="B446" s="4" t="s">
        <v>255</v>
      </c>
      <c r="C446" s="5">
        <f>'Anexa nr.2'!C387</f>
        <v>9952000</v>
      </c>
      <c r="D446" s="5">
        <f>'Anexa nr.2'!D387</f>
        <v>4767000</v>
      </c>
      <c r="E446" s="5">
        <f>'Anexa nr.2'!E387</f>
        <v>4765311</v>
      </c>
      <c r="F446" s="24">
        <f t="shared" si="81"/>
        <v>0.47882948151125404</v>
      </c>
    </row>
    <row r="447" spans="1:6" ht="12.75">
      <c r="A447" s="7" t="s">
        <v>317</v>
      </c>
      <c r="B447" s="4" t="s">
        <v>318</v>
      </c>
      <c r="C447" s="5">
        <f>C448</f>
        <v>330596000</v>
      </c>
      <c r="D447" s="5">
        <f>D448</f>
        <v>408897000</v>
      </c>
      <c r="E447" s="5">
        <f>E448</f>
        <v>370568193</v>
      </c>
      <c r="F447" s="24">
        <f t="shared" si="81"/>
        <v>1.1209094877131</v>
      </c>
    </row>
    <row r="448" spans="1:6" ht="12.75">
      <c r="A448" s="7" t="s">
        <v>221</v>
      </c>
      <c r="B448" s="4" t="s">
        <v>222</v>
      </c>
      <c r="C448" s="5">
        <f>C451+C449+C450+C455+C458</f>
        <v>330596000</v>
      </c>
      <c r="D448" s="5">
        <f>D451+D449+D450+D455+D458</f>
        <v>408897000</v>
      </c>
      <c r="E448" s="5">
        <f>E451+E449+E450+E455+E458</f>
        <v>370568193</v>
      </c>
      <c r="F448" s="24">
        <f t="shared" si="81"/>
        <v>1.1209094877131</v>
      </c>
    </row>
    <row r="449" spans="1:6" ht="14.25">
      <c r="A449" s="7" t="s">
        <v>78</v>
      </c>
      <c r="B449" s="4" t="s">
        <v>79</v>
      </c>
      <c r="C449" s="5">
        <f>'Anexa nr.3'!C162</f>
        <v>228485000</v>
      </c>
      <c r="D449" s="5">
        <f>'Anexa nr.3'!D162</f>
        <v>290560000</v>
      </c>
      <c r="E449" s="5">
        <f>'Anexa nr.3'!E162</f>
        <v>287659870</v>
      </c>
      <c r="F449" s="24">
        <f t="shared" si="81"/>
        <v>1.2589879860822373</v>
      </c>
    </row>
    <row r="450" spans="1:6" ht="27">
      <c r="A450" s="7" t="s">
        <v>80</v>
      </c>
      <c r="B450" s="4" t="s">
        <v>81</v>
      </c>
      <c r="C450" s="5">
        <f>'Anexa nr.3'!C163</f>
        <v>99492000</v>
      </c>
      <c r="D450" s="5">
        <f>'Anexa nr.3'!D163</f>
        <v>115482000</v>
      </c>
      <c r="E450" s="5">
        <f>'Anexa nr.3'!E163</f>
        <v>82879460</v>
      </c>
      <c r="F450" s="24">
        <f t="shared" si="81"/>
        <v>0.8330263739798175</v>
      </c>
    </row>
    <row r="451" spans="1:6" ht="26.25">
      <c r="A451" s="7" t="s">
        <v>232</v>
      </c>
      <c r="B451" s="4" t="s">
        <v>233</v>
      </c>
      <c r="C451" s="5">
        <f>C452</f>
        <v>0</v>
      </c>
      <c r="D451" s="5">
        <f>D452</f>
        <v>275000</v>
      </c>
      <c r="E451" s="5">
        <f>E452</f>
        <v>245826</v>
      </c>
      <c r="F451" s="24" t="e">
        <f t="shared" si="81"/>
        <v>#DIV/0!</v>
      </c>
    </row>
    <row r="452" spans="1:6" ht="52.5">
      <c r="A452" s="7" t="s">
        <v>234</v>
      </c>
      <c r="B452" s="4" t="s">
        <v>235</v>
      </c>
      <c r="C452" s="5">
        <f>C453+C454</f>
        <v>0</v>
      </c>
      <c r="D452" s="5">
        <f>D453+D454</f>
        <v>275000</v>
      </c>
      <c r="E452" s="5">
        <f>E453+E454</f>
        <v>245826</v>
      </c>
      <c r="F452" s="24" t="e">
        <f t="shared" si="81"/>
        <v>#DIV/0!</v>
      </c>
    </row>
    <row r="453" spans="1:6" ht="12.75">
      <c r="A453" s="7" t="s">
        <v>236</v>
      </c>
      <c r="B453" s="4" t="s">
        <v>237</v>
      </c>
      <c r="C453" s="5">
        <f>'Anexa nr.2'!C392</f>
        <v>0</v>
      </c>
      <c r="D453" s="5">
        <f>'Anexa nr.2'!D392</f>
        <v>0</v>
      </c>
      <c r="E453" s="5"/>
      <c r="F453" s="24"/>
    </row>
    <row r="454" spans="1:6" ht="26.25">
      <c r="A454" s="7" t="s">
        <v>240</v>
      </c>
      <c r="B454" s="4" t="s">
        <v>241</v>
      </c>
      <c r="C454" s="5">
        <f>'Anexa nr.2'!C394</f>
        <v>0</v>
      </c>
      <c r="D454" s="5">
        <f>'Anexa nr.2'!D394</f>
        <v>275000</v>
      </c>
      <c r="E454" s="5">
        <f>'Anexa nr.2'!E394</f>
        <v>245826</v>
      </c>
      <c r="F454" s="24" t="e">
        <f>E454/C454</f>
        <v>#DIV/0!</v>
      </c>
    </row>
    <row r="455" spans="1:6" ht="27">
      <c r="A455" s="7" t="s">
        <v>82</v>
      </c>
      <c r="B455" s="4" t="s">
        <v>83</v>
      </c>
      <c r="C455" s="5">
        <f>C456+C457</f>
        <v>2619000</v>
      </c>
      <c r="D455" s="5">
        <f>D456+D457</f>
        <v>2580000</v>
      </c>
      <c r="E455" s="5">
        <f>E456+E457</f>
        <v>2563437</v>
      </c>
      <c r="F455" s="24">
        <f>E455/C455</f>
        <v>0.9787846506300114</v>
      </c>
    </row>
    <row r="456" spans="1:6" ht="14.25">
      <c r="A456" s="7" t="s">
        <v>84</v>
      </c>
      <c r="B456" s="4" t="s">
        <v>85</v>
      </c>
      <c r="C456" s="5">
        <f>'Anexa nr.3'!C165</f>
        <v>672000</v>
      </c>
      <c r="D456" s="5">
        <f>'Anexa nr.3'!D165</f>
        <v>377000</v>
      </c>
      <c r="E456" s="5">
        <f>'Anexa nr.3'!E165</f>
        <v>376577</v>
      </c>
      <c r="F456" s="24">
        <f>E456/C456</f>
        <v>0.5603824404761905</v>
      </c>
    </row>
    <row r="457" spans="1:6" ht="14.25">
      <c r="A457" s="7" t="s">
        <v>86</v>
      </c>
      <c r="B457" s="4" t="s">
        <v>87</v>
      </c>
      <c r="C457" s="5">
        <f>'Anexa nr.3'!C166</f>
        <v>1947000</v>
      </c>
      <c r="D457" s="5">
        <f>'Anexa nr.3'!D166</f>
        <v>2203000</v>
      </c>
      <c r="E457" s="5">
        <f>'Anexa nr.3'!E166</f>
        <v>2186860</v>
      </c>
      <c r="F457" s="24">
        <f>E457/C457</f>
        <v>1.1231946584488957</v>
      </c>
    </row>
    <row r="458" spans="1:6" ht="27">
      <c r="A458" s="7" t="s">
        <v>375</v>
      </c>
      <c r="B458" s="4" t="s">
        <v>377</v>
      </c>
      <c r="C458" s="5">
        <f>C459</f>
        <v>0</v>
      </c>
      <c r="D458" s="5">
        <f>D459</f>
        <v>0</v>
      </c>
      <c r="E458" s="5">
        <f>E459</f>
        <v>-2780400</v>
      </c>
      <c r="F458" s="24"/>
    </row>
    <row r="459" spans="1:6" ht="14.25">
      <c r="A459" s="7" t="s">
        <v>376</v>
      </c>
      <c r="B459" s="21">
        <v>8501</v>
      </c>
      <c r="C459" s="5">
        <f>'Anexa nr.3'!C168</f>
        <v>0</v>
      </c>
      <c r="D459" s="5">
        <f>'Anexa nr.3'!D168</f>
        <v>0</v>
      </c>
      <c r="E459" s="5">
        <f>'Anexa nr.3'!E168</f>
        <v>-2780400</v>
      </c>
      <c r="F459" s="24"/>
    </row>
    <row r="460" spans="1:6" ht="12.75">
      <c r="A460" s="7" t="s">
        <v>319</v>
      </c>
      <c r="B460" s="4" t="s">
        <v>320</v>
      </c>
      <c r="C460" s="5">
        <f>C461</f>
        <v>56171000</v>
      </c>
      <c r="D460" s="5">
        <f>D461</f>
        <v>63673000</v>
      </c>
      <c r="E460" s="5">
        <f>E461</f>
        <v>62651489</v>
      </c>
      <c r="F460" s="24">
        <f>E460/C460</f>
        <v>1.1153707251072618</v>
      </c>
    </row>
    <row r="461" spans="1:6" ht="12.75">
      <c r="A461" s="7" t="s">
        <v>221</v>
      </c>
      <c r="B461" s="4" t="s">
        <v>222</v>
      </c>
      <c r="C461" s="5">
        <f>C462+C463+C464+C467+C472+C476</f>
        <v>56171000</v>
      </c>
      <c r="D461" s="5">
        <f>D462+D463+D464+D467+D472+D476</f>
        <v>63673000</v>
      </c>
      <c r="E461" s="5">
        <f>E462+E463+E464+E467+E472+E476</f>
        <v>62651489</v>
      </c>
      <c r="F461" s="24">
        <f>E461/C461</f>
        <v>1.1153707251072618</v>
      </c>
    </row>
    <row r="462" spans="1:6" ht="12.75">
      <c r="A462" s="7" t="s">
        <v>78</v>
      </c>
      <c r="B462" s="4" t="s">
        <v>79</v>
      </c>
      <c r="C462" s="5">
        <f>'Anexa nr.2'!C397+'Anexa nr.3'!C170</f>
        <v>28965000</v>
      </c>
      <c r="D462" s="5">
        <f>'Anexa nr.2'!D397+'Anexa nr.3'!D170</f>
        <v>40871500</v>
      </c>
      <c r="E462" s="5">
        <f>'Anexa nr.2'!E397+'Anexa nr.3'!E170</f>
        <v>40375867</v>
      </c>
      <c r="F462" s="24">
        <f>E462/C462</f>
        <v>1.3939536336958398</v>
      </c>
    </row>
    <row r="463" spans="1:6" ht="26.25">
      <c r="A463" s="7" t="s">
        <v>80</v>
      </c>
      <c r="B463" s="4" t="s">
        <v>81</v>
      </c>
      <c r="C463" s="5">
        <f>'Anexa nr.2'!C398+'Anexa nr.3'!C171</f>
        <v>7354000</v>
      </c>
      <c r="D463" s="5">
        <f>'Anexa nr.2'!D398+'Anexa nr.3'!D171</f>
        <v>5294500</v>
      </c>
      <c r="E463" s="5">
        <f>'Anexa nr.2'!E398+'Anexa nr.3'!E171</f>
        <v>4937248</v>
      </c>
      <c r="F463" s="24">
        <f>E463/C463</f>
        <v>0.6713690508566766</v>
      </c>
    </row>
    <row r="464" spans="1:6" ht="26.25">
      <c r="A464" s="7" t="s">
        <v>232</v>
      </c>
      <c r="B464" s="4" t="s">
        <v>233</v>
      </c>
      <c r="C464" s="5">
        <f>C465</f>
        <v>0</v>
      </c>
      <c r="D464" s="5">
        <f>D465</f>
        <v>0</v>
      </c>
      <c r="E464" s="5"/>
      <c r="F464" s="24"/>
    </row>
    <row r="465" spans="1:6" ht="52.5">
      <c r="A465" s="7" t="s">
        <v>234</v>
      </c>
      <c r="B465" s="4" t="s">
        <v>235</v>
      </c>
      <c r="C465" s="5">
        <f>C466</f>
        <v>0</v>
      </c>
      <c r="D465" s="5">
        <f>D466</f>
        <v>0</v>
      </c>
      <c r="E465" s="5"/>
      <c r="F465" s="24"/>
    </row>
    <row r="466" spans="1:6" ht="12.75">
      <c r="A466" s="7" t="s">
        <v>236</v>
      </c>
      <c r="B466" s="4" t="s">
        <v>237</v>
      </c>
      <c r="C466" s="5"/>
      <c r="D466" s="5"/>
      <c r="E466" s="5"/>
      <c r="F466" s="24"/>
    </row>
    <row r="467" spans="1:6" ht="26.25">
      <c r="A467" s="7" t="s">
        <v>82</v>
      </c>
      <c r="B467" s="4" t="s">
        <v>83</v>
      </c>
      <c r="C467" s="5">
        <f>C468+C469+C470+C471</f>
        <v>19848000</v>
      </c>
      <c r="D467" s="5">
        <f>D468+D469+D470+D471</f>
        <v>17503000</v>
      </c>
      <c r="E467" s="5">
        <f>E468+E469+E470+E471</f>
        <v>17489052</v>
      </c>
      <c r="F467" s="24">
        <f>E467/C467</f>
        <v>0.8811493349455864</v>
      </c>
    </row>
    <row r="468" spans="1:6" ht="12.75">
      <c r="A468" s="7" t="s">
        <v>256</v>
      </c>
      <c r="B468" s="4" t="s">
        <v>257</v>
      </c>
      <c r="C468" s="5">
        <f>'Anexa nr.2'!C403</f>
        <v>1030000</v>
      </c>
      <c r="D468" s="5">
        <f>'Anexa nr.2'!D403</f>
        <v>0</v>
      </c>
      <c r="E468" s="5"/>
      <c r="F468" s="24"/>
    </row>
    <row r="469" spans="1:6" ht="12.75">
      <c r="A469" s="7" t="s">
        <v>258</v>
      </c>
      <c r="B469" s="4" t="s">
        <v>259</v>
      </c>
      <c r="C469" s="5">
        <f>'Anexa nr.2'!C404</f>
        <v>500000</v>
      </c>
      <c r="D469" s="5">
        <f>'Anexa nr.2'!D404</f>
        <v>0</v>
      </c>
      <c r="E469" s="5"/>
      <c r="F469" s="24"/>
    </row>
    <row r="470" spans="1:6" ht="12.75">
      <c r="A470" s="7" t="s">
        <v>260</v>
      </c>
      <c r="B470" s="4" t="s">
        <v>261</v>
      </c>
      <c r="C470" s="5">
        <f>'Anexa nr.2'!C405</f>
        <v>17974000</v>
      </c>
      <c r="D470" s="5">
        <f>'Anexa nr.2'!D405</f>
        <v>17134000</v>
      </c>
      <c r="E470" s="5">
        <f>'Anexa nr.2'!E405</f>
        <v>17123633</v>
      </c>
      <c r="F470" s="24">
        <f aca="true" t="shared" si="83" ref="F470:F475">E470/C470</f>
        <v>0.9526890508512296</v>
      </c>
    </row>
    <row r="471" spans="1:6" ht="12.75">
      <c r="A471" s="7" t="s">
        <v>86</v>
      </c>
      <c r="B471" s="4" t="s">
        <v>87</v>
      </c>
      <c r="C471" s="5">
        <f>'Anexa nr.2'!C406+'Anexa nr.3'!C173</f>
        <v>344000</v>
      </c>
      <c r="D471" s="5">
        <f>'Anexa nr.2'!D406+'Anexa nr.3'!D173</f>
        <v>369000</v>
      </c>
      <c r="E471" s="5">
        <f>'Anexa nr.2'!E406+'Anexa nr.3'!E173</f>
        <v>365419</v>
      </c>
      <c r="F471" s="24">
        <f t="shared" si="83"/>
        <v>1.062264534883721</v>
      </c>
    </row>
    <row r="472" spans="1:6" ht="12.75">
      <c r="A472" s="7" t="s">
        <v>262</v>
      </c>
      <c r="B472" s="4" t="s">
        <v>263</v>
      </c>
      <c r="C472" s="5">
        <f aca="true" t="shared" si="84" ref="C472:E474">C473</f>
        <v>4000</v>
      </c>
      <c r="D472" s="5">
        <f t="shared" si="84"/>
        <v>4000</v>
      </c>
      <c r="E472" s="5">
        <f t="shared" si="84"/>
        <v>1485</v>
      </c>
      <c r="F472" s="24">
        <f t="shared" si="83"/>
        <v>0.37125</v>
      </c>
    </row>
    <row r="473" spans="1:6" ht="12.75">
      <c r="A473" s="7" t="s">
        <v>264</v>
      </c>
      <c r="B473" s="4" t="s">
        <v>265</v>
      </c>
      <c r="C473" s="5">
        <f t="shared" si="84"/>
        <v>4000</v>
      </c>
      <c r="D473" s="5">
        <f t="shared" si="84"/>
        <v>4000</v>
      </c>
      <c r="E473" s="5">
        <f t="shared" si="84"/>
        <v>1485</v>
      </c>
      <c r="F473" s="24">
        <f t="shared" si="83"/>
        <v>0.37125</v>
      </c>
    </row>
    <row r="474" spans="1:6" ht="12.75">
      <c r="A474" s="7" t="s">
        <v>270</v>
      </c>
      <c r="B474" s="4" t="s">
        <v>271</v>
      </c>
      <c r="C474" s="5">
        <f t="shared" si="84"/>
        <v>4000</v>
      </c>
      <c r="D474" s="5">
        <f t="shared" si="84"/>
        <v>4000</v>
      </c>
      <c r="E474" s="5">
        <f t="shared" si="84"/>
        <v>1485</v>
      </c>
      <c r="F474" s="24">
        <f t="shared" si="83"/>
        <v>0.37125</v>
      </c>
    </row>
    <row r="475" spans="1:6" ht="12.75">
      <c r="A475" s="7" t="s">
        <v>272</v>
      </c>
      <c r="B475" s="4" t="s">
        <v>273</v>
      </c>
      <c r="C475" s="5">
        <f>'Anexa nr.2'!C410</f>
        <v>4000</v>
      </c>
      <c r="D475" s="5">
        <f>'Anexa nr.2'!D410</f>
        <v>4000</v>
      </c>
      <c r="E475" s="5">
        <f>'Anexa nr.2'!E410</f>
        <v>1485</v>
      </c>
      <c r="F475" s="24">
        <f t="shared" si="83"/>
        <v>0.37125</v>
      </c>
    </row>
    <row r="476" spans="1:6" ht="27">
      <c r="A476" s="7" t="s">
        <v>375</v>
      </c>
      <c r="B476" s="4" t="s">
        <v>377</v>
      </c>
      <c r="C476" s="5">
        <f>C477</f>
        <v>0</v>
      </c>
      <c r="D476" s="5">
        <f>D477</f>
        <v>0</v>
      </c>
      <c r="E476" s="5">
        <f>E477</f>
        <v>-152163</v>
      </c>
      <c r="F476" s="24"/>
    </row>
    <row r="477" spans="1:6" ht="14.25">
      <c r="A477" s="7" t="s">
        <v>376</v>
      </c>
      <c r="B477" s="21">
        <v>8501</v>
      </c>
      <c r="C477" s="5">
        <f>'Anexa nr.3'!C175+'Anexa nr.2'!C412</f>
        <v>0</v>
      </c>
      <c r="D477" s="5">
        <f>'Anexa nr.3'!D175+'Anexa nr.2'!D412</f>
        <v>0</v>
      </c>
      <c r="E477" s="5">
        <f>'Anexa nr.3'!E175+'Anexa nr.2'!E412</f>
        <v>-152163</v>
      </c>
      <c r="F477" s="24"/>
    </row>
    <row r="478" spans="1:6" ht="39">
      <c r="A478" s="7" t="s">
        <v>345</v>
      </c>
      <c r="B478" s="4" t="s">
        <v>322</v>
      </c>
      <c r="C478" s="5">
        <f>C479</f>
        <v>88794000</v>
      </c>
      <c r="D478" s="5">
        <f>D479</f>
        <v>140921000</v>
      </c>
      <c r="E478" s="5">
        <f>E479</f>
        <v>131624425</v>
      </c>
      <c r="F478" s="24">
        <f aca="true" t="shared" si="85" ref="F478:F494">E478/C478</f>
        <v>1.4823571975583936</v>
      </c>
    </row>
    <row r="479" spans="1:6" ht="12.75">
      <c r="A479" s="7" t="s">
        <v>221</v>
      </c>
      <c r="B479" s="4" t="s">
        <v>222</v>
      </c>
      <c r="C479" s="5">
        <f>C480+C481+C488+C492+C495+C482+C485</f>
        <v>88794000</v>
      </c>
      <c r="D479" s="5">
        <f>D480+D481+D488+D492+D495+D482+D485</f>
        <v>140921000</v>
      </c>
      <c r="E479" s="5">
        <f>E480+E481+E488+E492+E495+E482+E485</f>
        <v>131624425</v>
      </c>
      <c r="F479" s="24">
        <f t="shared" si="85"/>
        <v>1.4823571975583936</v>
      </c>
    </row>
    <row r="480" spans="1:6" ht="12.75">
      <c r="A480" s="7" t="s">
        <v>78</v>
      </c>
      <c r="B480" s="4" t="s">
        <v>79</v>
      </c>
      <c r="C480" s="5">
        <f>'Anexa nr.2'!C415</f>
        <v>73300000</v>
      </c>
      <c r="D480" s="5">
        <f>'Anexa nr.2'!D415</f>
        <v>107654000</v>
      </c>
      <c r="E480" s="5">
        <f>'Anexa nr.2'!E415</f>
        <v>106559787</v>
      </c>
      <c r="F480" s="24">
        <f t="shared" si="85"/>
        <v>1.4537487994542975</v>
      </c>
    </row>
    <row r="481" spans="1:6" ht="26.25">
      <c r="A481" s="7" t="s">
        <v>80</v>
      </c>
      <c r="B481" s="4" t="s">
        <v>81</v>
      </c>
      <c r="C481" s="5">
        <f>'Anexa nr.2'!C416</f>
        <v>8000000</v>
      </c>
      <c r="D481" s="5">
        <f>'Anexa nr.2'!D416</f>
        <v>24978000</v>
      </c>
      <c r="E481" s="5">
        <f>'Anexa nr.2'!E416</f>
        <v>18883484</v>
      </c>
      <c r="F481" s="24">
        <f t="shared" si="85"/>
        <v>2.3604355</v>
      </c>
    </row>
    <row r="482" spans="1:6" ht="26.25">
      <c r="A482" s="7" t="s">
        <v>232</v>
      </c>
      <c r="B482" s="4" t="s">
        <v>233</v>
      </c>
      <c r="C482" s="5">
        <f aca="true" t="shared" si="86" ref="C482:E483">C483</f>
        <v>0</v>
      </c>
      <c r="D482" s="5">
        <f t="shared" si="86"/>
        <v>1177000</v>
      </c>
      <c r="E482" s="5">
        <f t="shared" si="86"/>
        <v>970132</v>
      </c>
      <c r="F482" s="24" t="e">
        <f t="shared" si="85"/>
        <v>#DIV/0!</v>
      </c>
    </row>
    <row r="483" spans="1:6" ht="52.5">
      <c r="A483" s="7" t="s">
        <v>234</v>
      </c>
      <c r="B483" s="4" t="s">
        <v>235</v>
      </c>
      <c r="C483" s="5">
        <f t="shared" si="86"/>
        <v>0</v>
      </c>
      <c r="D483" s="5">
        <f t="shared" si="86"/>
        <v>1177000</v>
      </c>
      <c r="E483" s="5">
        <f t="shared" si="86"/>
        <v>970132</v>
      </c>
      <c r="F483" s="24" t="e">
        <f t="shared" si="85"/>
        <v>#DIV/0!</v>
      </c>
    </row>
    <row r="484" spans="1:6" ht="39">
      <c r="A484" s="7" t="s">
        <v>429</v>
      </c>
      <c r="B484" s="4" t="s">
        <v>430</v>
      </c>
      <c r="C484" s="5">
        <f>'Anexa nr.2'!C419</f>
        <v>0</v>
      </c>
      <c r="D484" s="5">
        <f>'Anexa nr.2'!D419</f>
        <v>1177000</v>
      </c>
      <c r="E484" s="5">
        <f>'Anexa nr.2'!E419</f>
        <v>970132</v>
      </c>
      <c r="F484" s="24" t="e">
        <f t="shared" si="85"/>
        <v>#DIV/0!</v>
      </c>
    </row>
    <row r="485" spans="1:6" ht="12.75">
      <c r="A485" s="7" t="s">
        <v>242</v>
      </c>
      <c r="B485" s="4" t="s">
        <v>243</v>
      </c>
      <c r="C485" s="5">
        <f aca="true" t="shared" si="87" ref="C485:E486">C486</f>
        <v>0</v>
      </c>
      <c r="D485" s="5">
        <f t="shared" si="87"/>
        <v>100000</v>
      </c>
      <c r="E485" s="5">
        <f t="shared" si="87"/>
        <v>31341</v>
      </c>
      <c r="F485" s="24" t="e">
        <f t="shared" si="85"/>
        <v>#DIV/0!</v>
      </c>
    </row>
    <row r="486" spans="1:6" ht="12.75">
      <c r="A486" s="7" t="s">
        <v>244</v>
      </c>
      <c r="B486" s="4" t="s">
        <v>245</v>
      </c>
      <c r="C486" s="5">
        <f t="shared" si="87"/>
        <v>0</v>
      </c>
      <c r="D486" s="5">
        <f t="shared" si="87"/>
        <v>100000</v>
      </c>
      <c r="E486" s="5">
        <f t="shared" si="87"/>
        <v>31341</v>
      </c>
      <c r="F486" s="24" t="e">
        <f t="shared" si="85"/>
        <v>#DIV/0!</v>
      </c>
    </row>
    <row r="487" spans="1:6" ht="26.25">
      <c r="A487" s="7" t="s">
        <v>427</v>
      </c>
      <c r="B487" s="4" t="s">
        <v>428</v>
      </c>
      <c r="C487" s="5">
        <f>'Anexa nr.2'!C422</f>
        <v>0</v>
      </c>
      <c r="D487" s="5">
        <f>'Anexa nr.2'!D422</f>
        <v>100000</v>
      </c>
      <c r="E487" s="5">
        <f>'Anexa nr.2'!E422</f>
        <v>31341</v>
      </c>
      <c r="F487" s="24" t="e">
        <f t="shared" si="85"/>
        <v>#DIV/0!</v>
      </c>
    </row>
    <row r="488" spans="1:6" ht="12.75">
      <c r="A488" s="7" t="s">
        <v>248</v>
      </c>
      <c r="B488" s="4" t="s">
        <v>249</v>
      </c>
      <c r="C488" s="5">
        <f>C489</f>
        <v>5900000</v>
      </c>
      <c r="D488" s="5">
        <f>D489</f>
        <v>5063000</v>
      </c>
      <c r="E488" s="5">
        <f>E489</f>
        <v>4440695</v>
      </c>
      <c r="F488" s="24">
        <f t="shared" si="85"/>
        <v>0.7526601694915255</v>
      </c>
    </row>
    <row r="489" spans="1:6" ht="12.75">
      <c r="A489" s="7" t="s">
        <v>250</v>
      </c>
      <c r="B489" s="4" t="s">
        <v>251</v>
      </c>
      <c r="C489" s="5">
        <f>C490+C491</f>
        <v>5900000</v>
      </c>
      <c r="D489" s="5">
        <f>D490+D491</f>
        <v>5063000</v>
      </c>
      <c r="E489" s="5">
        <f>E490+E491</f>
        <v>4440695</v>
      </c>
      <c r="F489" s="24">
        <f t="shared" si="85"/>
        <v>0.7526601694915255</v>
      </c>
    </row>
    <row r="490" spans="1:6" ht="12.75">
      <c r="A490" s="7" t="s">
        <v>252</v>
      </c>
      <c r="B490" s="4" t="s">
        <v>253</v>
      </c>
      <c r="C490" s="5">
        <f>'Anexa nr.2'!C425</f>
        <v>4800000</v>
      </c>
      <c r="D490" s="5">
        <f>'Anexa nr.2'!D425</f>
        <v>3781000</v>
      </c>
      <c r="E490" s="5">
        <f>'Anexa nr.2'!E425</f>
        <v>3478812</v>
      </c>
      <c r="F490" s="24">
        <f t="shared" si="85"/>
        <v>0.7247525</v>
      </c>
    </row>
    <row r="491" spans="1:6" ht="12.75">
      <c r="A491" s="7" t="s">
        <v>254</v>
      </c>
      <c r="B491" s="4" t="s">
        <v>255</v>
      </c>
      <c r="C491" s="5">
        <f>'Anexa nr.2'!C426</f>
        <v>1100000</v>
      </c>
      <c r="D491" s="5">
        <f>'Anexa nr.2'!D426</f>
        <v>1282000</v>
      </c>
      <c r="E491" s="5">
        <f>'Anexa nr.2'!E426</f>
        <v>961883</v>
      </c>
      <c r="F491" s="24">
        <f t="shared" si="85"/>
        <v>0.8744390909090909</v>
      </c>
    </row>
    <row r="492" spans="1:6" ht="26.25">
      <c r="A492" s="7" t="s">
        <v>82</v>
      </c>
      <c r="B492" s="4" t="s">
        <v>83</v>
      </c>
      <c r="C492" s="5">
        <f>C493+C494</f>
        <v>1594000</v>
      </c>
      <c r="D492" s="5">
        <f>D493+D494</f>
        <v>1949000</v>
      </c>
      <c r="E492" s="5">
        <f>E493+E494</f>
        <v>1938892</v>
      </c>
      <c r="F492" s="24">
        <f t="shared" si="85"/>
        <v>1.2163688833124215</v>
      </c>
    </row>
    <row r="493" spans="1:6" ht="12.75">
      <c r="A493" s="7" t="s">
        <v>256</v>
      </c>
      <c r="B493" s="4" t="s">
        <v>257</v>
      </c>
      <c r="C493" s="5">
        <f>'Anexa nr.2'!C428</f>
        <v>800000</v>
      </c>
      <c r="D493" s="5">
        <f>'Anexa nr.2'!D428</f>
        <v>800000</v>
      </c>
      <c r="E493" s="5">
        <f>'Anexa nr.2'!E428</f>
        <v>800000</v>
      </c>
      <c r="F493" s="24">
        <f t="shared" si="85"/>
        <v>1</v>
      </c>
    </row>
    <row r="494" spans="1:6" ht="12.75">
      <c r="A494" s="7" t="s">
        <v>86</v>
      </c>
      <c r="B494" s="4" t="s">
        <v>87</v>
      </c>
      <c r="C494" s="5">
        <f>'Anexa nr.2'!C429</f>
        <v>794000</v>
      </c>
      <c r="D494" s="5">
        <f>'Anexa nr.2'!D429</f>
        <v>1149000</v>
      </c>
      <c r="E494" s="5">
        <f>'Anexa nr.2'!E429</f>
        <v>1138892</v>
      </c>
      <c r="F494" s="24">
        <f t="shared" si="85"/>
        <v>1.4343727959697734</v>
      </c>
    </row>
    <row r="495" spans="1:6" ht="27">
      <c r="A495" s="7" t="s">
        <v>375</v>
      </c>
      <c r="B495" s="4" t="s">
        <v>377</v>
      </c>
      <c r="C495" s="5">
        <f>C496</f>
        <v>0</v>
      </c>
      <c r="D495" s="5">
        <f>D496</f>
        <v>0</v>
      </c>
      <c r="E495" s="5">
        <f>E496</f>
        <v>-1199906</v>
      </c>
      <c r="F495" s="24"/>
    </row>
    <row r="496" spans="1:6" ht="14.25">
      <c r="A496" s="7" t="s">
        <v>376</v>
      </c>
      <c r="B496" s="21">
        <v>8501</v>
      </c>
      <c r="C496" s="5">
        <f>'Anexa nr.2'!C431</f>
        <v>0</v>
      </c>
      <c r="D496" s="5">
        <f>'Anexa nr.2'!D431</f>
        <v>0</v>
      </c>
      <c r="E496" s="5">
        <f>'Anexa nr.2'!E431</f>
        <v>-1199906</v>
      </c>
      <c r="F496" s="24"/>
    </row>
    <row r="497" spans="1:6" ht="26.25">
      <c r="A497" s="7" t="s">
        <v>323</v>
      </c>
      <c r="B497" s="4" t="s">
        <v>324</v>
      </c>
      <c r="C497" s="5">
        <f aca="true" t="shared" si="88" ref="C497:E498">C498</f>
        <v>57486000</v>
      </c>
      <c r="D497" s="5">
        <f t="shared" si="88"/>
        <v>14234000</v>
      </c>
      <c r="E497" s="5">
        <f t="shared" si="88"/>
        <v>10880014</v>
      </c>
      <c r="F497" s="24">
        <f>E497/C497</f>
        <v>0.18926371638311937</v>
      </c>
    </row>
    <row r="498" spans="1:6" ht="12.75">
      <c r="A498" s="7" t="s">
        <v>327</v>
      </c>
      <c r="B498" s="4" t="s">
        <v>328</v>
      </c>
      <c r="C498" s="5">
        <f t="shared" si="88"/>
        <v>57486000</v>
      </c>
      <c r="D498" s="5">
        <f t="shared" si="88"/>
        <v>14234000</v>
      </c>
      <c r="E498" s="5">
        <f t="shared" si="88"/>
        <v>10880014</v>
      </c>
      <c r="F498" s="24">
        <f>E498/C498</f>
        <v>0.18926371638311937</v>
      </c>
    </row>
    <row r="499" spans="1:6" ht="12.75">
      <c r="A499" s="7" t="s">
        <v>221</v>
      </c>
      <c r="B499" s="4" t="s">
        <v>222</v>
      </c>
      <c r="C499" s="5">
        <f>C500+C501+C505</f>
        <v>57486000</v>
      </c>
      <c r="D499" s="5">
        <f>D500+D501+D505</f>
        <v>14234000</v>
      </c>
      <c r="E499" s="5">
        <f>E500+E501+E505</f>
        <v>10880014</v>
      </c>
      <c r="F499" s="24">
        <f>E499/C499</f>
        <v>0.18926371638311937</v>
      </c>
    </row>
    <row r="500" spans="1:6" ht="26.25">
      <c r="A500" s="7" t="s">
        <v>80</v>
      </c>
      <c r="B500" s="4" t="s">
        <v>81</v>
      </c>
      <c r="C500" s="5">
        <f>'Anexa nr.2'!C435</f>
        <v>56074000</v>
      </c>
      <c r="D500" s="5">
        <f>'Anexa nr.2'!D435</f>
        <v>14234000</v>
      </c>
      <c r="E500" s="5">
        <f>'Anexa nr.2'!E435</f>
        <v>10946660</v>
      </c>
      <c r="F500" s="24">
        <f>E500/C500</f>
        <v>0.19521810464743017</v>
      </c>
    </row>
    <row r="501" spans="1:6" ht="12.75">
      <c r="A501" s="7" t="s">
        <v>262</v>
      </c>
      <c r="B501" s="4" t="s">
        <v>263</v>
      </c>
      <c r="C501" s="5">
        <f aca="true" t="shared" si="89" ref="C501:D503">C502</f>
        <v>1412000</v>
      </c>
      <c r="D501" s="5">
        <f t="shared" si="89"/>
        <v>0</v>
      </c>
      <c r="E501" s="5"/>
      <c r="F501" s="24"/>
    </row>
    <row r="502" spans="1:6" ht="12.75">
      <c r="A502" s="7" t="s">
        <v>264</v>
      </c>
      <c r="B502" s="4" t="s">
        <v>265</v>
      </c>
      <c r="C502" s="5">
        <f t="shared" si="89"/>
        <v>1412000</v>
      </c>
      <c r="D502" s="5">
        <f t="shared" si="89"/>
        <v>0</v>
      </c>
      <c r="E502" s="5"/>
      <c r="F502" s="24"/>
    </row>
    <row r="503" spans="1:6" ht="12.75">
      <c r="A503" s="7" t="s">
        <v>270</v>
      </c>
      <c r="B503" s="4" t="s">
        <v>271</v>
      </c>
      <c r="C503" s="5">
        <f t="shared" si="89"/>
        <v>1412000</v>
      </c>
      <c r="D503" s="5">
        <f t="shared" si="89"/>
        <v>0</v>
      </c>
      <c r="E503" s="5"/>
      <c r="F503" s="24"/>
    </row>
    <row r="504" spans="1:6" ht="12.75">
      <c r="A504" s="7" t="s">
        <v>272</v>
      </c>
      <c r="B504" s="4" t="s">
        <v>273</v>
      </c>
      <c r="C504" s="5">
        <f>'Anexa nr.2'!C439</f>
        <v>1412000</v>
      </c>
      <c r="D504" s="5">
        <f>'Anexa nr.2'!D439</f>
        <v>0</v>
      </c>
      <c r="E504" s="5"/>
      <c r="F504" s="24"/>
    </row>
    <row r="505" spans="1:6" ht="27">
      <c r="A505" s="7" t="s">
        <v>375</v>
      </c>
      <c r="B505" s="4" t="s">
        <v>377</v>
      </c>
      <c r="C505" s="5">
        <f>C506</f>
        <v>0</v>
      </c>
      <c r="D505" s="5">
        <f>D506</f>
        <v>0</v>
      </c>
      <c r="E505" s="5">
        <f>E506</f>
        <v>-66646</v>
      </c>
      <c r="F505" s="24"/>
    </row>
    <row r="506" spans="1:6" ht="14.25">
      <c r="A506" s="7" t="s">
        <v>376</v>
      </c>
      <c r="B506" s="21">
        <v>8501</v>
      </c>
      <c r="C506" s="5">
        <f>'Anexa nr.2'!C441</f>
        <v>0</v>
      </c>
      <c r="D506" s="5">
        <f>'Anexa nr.2'!D441</f>
        <v>0</v>
      </c>
      <c r="E506" s="5">
        <f>'Anexa nr.2'!E441</f>
        <v>-66646</v>
      </c>
      <c r="F506" s="24"/>
    </row>
    <row r="507" spans="1:6" ht="26.25">
      <c r="A507" s="7" t="s">
        <v>329</v>
      </c>
      <c r="B507" s="4" t="s">
        <v>330</v>
      </c>
      <c r="C507" s="5">
        <f>C508+C511+C525</f>
        <v>69656000</v>
      </c>
      <c r="D507" s="5">
        <f>D508+D511+D525</f>
        <v>66817000</v>
      </c>
      <c r="E507" s="5">
        <f>E508+E511+E525</f>
        <v>59894333</v>
      </c>
      <c r="F507" s="24">
        <f aca="true" t="shared" si="90" ref="F507:F522">E507/C507</f>
        <v>0.859858920983117</v>
      </c>
    </row>
    <row r="508" spans="1:6" ht="26.25">
      <c r="A508" s="7" t="s">
        <v>331</v>
      </c>
      <c r="B508" s="4" t="s">
        <v>332</v>
      </c>
      <c r="C508" s="5">
        <f aca="true" t="shared" si="91" ref="C508:E509">C509</f>
        <v>148000</v>
      </c>
      <c r="D508" s="5">
        <f t="shared" si="91"/>
        <v>91000</v>
      </c>
      <c r="E508" s="5">
        <f t="shared" si="91"/>
        <v>0</v>
      </c>
      <c r="F508" s="24">
        <f t="shared" si="90"/>
        <v>0</v>
      </c>
    </row>
    <row r="509" spans="1:6" ht="12.75">
      <c r="A509" s="7" t="s">
        <v>221</v>
      </c>
      <c r="B509" s="4" t="s">
        <v>222</v>
      </c>
      <c r="C509" s="5">
        <f t="shared" si="91"/>
        <v>148000</v>
      </c>
      <c r="D509" s="5">
        <f t="shared" si="91"/>
        <v>91000</v>
      </c>
      <c r="E509" s="5">
        <f t="shared" si="91"/>
        <v>0</v>
      </c>
      <c r="F509" s="24">
        <f t="shared" si="90"/>
        <v>0</v>
      </c>
    </row>
    <row r="510" spans="1:6" ht="26.25">
      <c r="A510" s="7" t="s">
        <v>80</v>
      </c>
      <c r="B510" s="4" t="s">
        <v>81</v>
      </c>
      <c r="C510" s="5">
        <f>'Anexa nr.2'!C445</f>
        <v>148000</v>
      </c>
      <c r="D510" s="5">
        <f>'Anexa nr.2'!D445</f>
        <v>91000</v>
      </c>
      <c r="E510" s="5">
        <f>'Anexa nr.2'!E445</f>
        <v>0</v>
      </c>
      <c r="F510" s="24">
        <f t="shared" si="90"/>
        <v>0</v>
      </c>
    </row>
    <row r="511" spans="1:6" ht="12.75">
      <c r="A511" s="7" t="s">
        <v>333</v>
      </c>
      <c r="B511" s="4" t="s">
        <v>334</v>
      </c>
      <c r="C511" s="5">
        <f>C512</f>
        <v>58856000</v>
      </c>
      <c r="D511" s="5">
        <f>D512</f>
        <v>57469000</v>
      </c>
      <c r="E511" s="5">
        <f>E512</f>
        <v>52628868</v>
      </c>
      <c r="F511" s="24">
        <f t="shared" si="90"/>
        <v>0.8941971591681391</v>
      </c>
    </row>
    <row r="512" spans="1:6" ht="12.75">
      <c r="A512" s="7" t="s">
        <v>221</v>
      </c>
      <c r="B512" s="4" t="s">
        <v>222</v>
      </c>
      <c r="C512" s="5">
        <f>C513+C514+C517+C523</f>
        <v>58856000</v>
      </c>
      <c r="D512" s="5">
        <f>D513+D514+D517+D523</f>
        <v>57469000</v>
      </c>
      <c r="E512" s="5">
        <f>E513+E514+E517+E523</f>
        <v>52628868</v>
      </c>
      <c r="F512" s="24">
        <f t="shared" si="90"/>
        <v>0.8941971591681391</v>
      </c>
    </row>
    <row r="513" spans="1:6" ht="26.25">
      <c r="A513" s="7" t="s">
        <v>80</v>
      </c>
      <c r="B513" s="4" t="s">
        <v>81</v>
      </c>
      <c r="C513" s="5">
        <f>'Anexa nr.2'!C448</f>
        <v>49176000</v>
      </c>
      <c r="D513" s="5">
        <f>'Anexa nr.2'!D448</f>
        <v>47089000</v>
      </c>
      <c r="E513" s="5">
        <f>'Anexa nr.2'!E448</f>
        <v>43060363</v>
      </c>
      <c r="F513" s="24">
        <f t="shared" si="90"/>
        <v>0.8756377704571335</v>
      </c>
    </row>
    <row r="514" spans="1:6" ht="12.75">
      <c r="A514" s="7" t="s">
        <v>242</v>
      </c>
      <c r="B514" s="4" t="s">
        <v>243</v>
      </c>
      <c r="C514" s="5">
        <f aca="true" t="shared" si="92" ref="C514:E515">C515</f>
        <v>5000000</v>
      </c>
      <c r="D514" s="5">
        <f t="shared" si="92"/>
        <v>5700000</v>
      </c>
      <c r="E514" s="5">
        <f t="shared" si="92"/>
        <v>5110583</v>
      </c>
      <c r="F514" s="24">
        <f t="shared" si="90"/>
        <v>1.0221166</v>
      </c>
    </row>
    <row r="515" spans="1:6" ht="12.75">
      <c r="A515" s="7" t="s">
        <v>244</v>
      </c>
      <c r="B515" s="4" t="s">
        <v>245</v>
      </c>
      <c r="C515" s="5">
        <f t="shared" si="92"/>
        <v>5000000</v>
      </c>
      <c r="D515" s="5">
        <f t="shared" si="92"/>
        <v>5700000</v>
      </c>
      <c r="E515" s="5">
        <f t="shared" si="92"/>
        <v>5110583</v>
      </c>
      <c r="F515" s="24">
        <f t="shared" si="90"/>
        <v>1.0221166</v>
      </c>
    </row>
    <row r="516" spans="1:6" ht="12.75">
      <c r="A516" s="7" t="s">
        <v>246</v>
      </c>
      <c r="B516" s="4" t="s">
        <v>247</v>
      </c>
      <c r="C516" s="5">
        <f>'Anexa nr.2'!C451</f>
        <v>5000000</v>
      </c>
      <c r="D516" s="5">
        <f>'Anexa nr.2'!D451</f>
        <v>5700000</v>
      </c>
      <c r="E516" s="5">
        <f>'Anexa nr.2'!E451</f>
        <v>5110583</v>
      </c>
      <c r="F516" s="24">
        <f t="shared" si="90"/>
        <v>1.0221166</v>
      </c>
    </row>
    <row r="517" spans="1:6" ht="12.75">
      <c r="A517" s="7" t="s">
        <v>262</v>
      </c>
      <c r="B517" s="4" t="s">
        <v>263</v>
      </c>
      <c r="C517" s="5">
        <f>C518</f>
        <v>4680000</v>
      </c>
      <c r="D517" s="5">
        <f>D518</f>
        <v>4680000</v>
      </c>
      <c r="E517" s="5">
        <f>E518</f>
        <v>4458005</v>
      </c>
      <c r="F517" s="24">
        <f t="shared" si="90"/>
        <v>0.9525651709401709</v>
      </c>
    </row>
    <row r="518" spans="1:6" ht="12.75">
      <c r="A518" s="7" t="s">
        <v>264</v>
      </c>
      <c r="B518" s="4" t="s">
        <v>265</v>
      </c>
      <c r="C518" s="5">
        <f>C519+C521</f>
        <v>4680000</v>
      </c>
      <c r="D518" s="5">
        <f>D519+D521</f>
        <v>4680000</v>
      </c>
      <c r="E518" s="5">
        <f>E519+E521</f>
        <v>4458005</v>
      </c>
      <c r="F518" s="24">
        <f t="shared" si="90"/>
        <v>0.9525651709401709</v>
      </c>
    </row>
    <row r="519" spans="1:6" ht="26.25">
      <c r="A519" s="7" t="s">
        <v>266</v>
      </c>
      <c r="B519" s="4" t="s">
        <v>267</v>
      </c>
      <c r="C519" s="5">
        <f>C520</f>
        <v>1090000</v>
      </c>
      <c r="D519" s="5">
        <f>D520</f>
        <v>1090000</v>
      </c>
      <c r="E519" s="5">
        <f>E520</f>
        <v>1066196</v>
      </c>
      <c r="F519" s="24">
        <f t="shared" si="90"/>
        <v>0.9781614678899082</v>
      </c>
    </row>
    <row r="520" spans="1:6" ht="12.75">
      <c r="A520" s="7" t="s">
        <v>268</v>
      </c>
      <c r="B520" s="4" t="s">
        <v>269</v>
      </c>
      <c r="C520" s="5">
        <f>'Anexa nr.2'!C455</f>
        <v>1090000</v>
      </c>
      <c r="D520" s="5">
        <f>'Anexa nr.2'!D455</f>
        <v>1090000</v>
      </c>
      <c r="E520" s="5">
        <f>'Anexa nr.2'!E455</f>
        <v>1066196</v>
      </c>
      <c r="F520" s="24">
        <f t="shared" si="90"/>
        <v>0.9781614678899082</v>
      </c>
    </row>
    <row r="521" spans="1:6" ht="12.75">
      <c r="A521" s="7" t="s">
        <v>270</v>
      </c>
      <c r="B521" s="4" t="s">
        <v>271</v>
      </c>
      <c r="C521" s="5">
        <f>C522</f>
        <v>3590000</v>
      </c>
      <c r="D521" s="5">
        <f>D522</f>
        <v>3590000</v>
      </c>
      <c r="E521" s="5">
        <f>E522</f>
        <v>3391809</v>
      </c>
      <c r="F521" s="24">
        <f t="shared" si="90"/>
        <v>0.9447935933147632</v>
      </c>
    </row>
    <row r="522" spans="1:6" ht="12.75">
      <c r="A522" s="7" t="s">
        <v>272</v>
      </c>
      <c r="B522" s="4" t="s">
        <v>273</v>
      </c>
      <c r="C522" s="5">
        <f>'Anexa nr.2'!C457</f>
        <v>3590000</v>
      </c>
      <c r="D522" s="5">
        <f>'Anexa nr.2'!D457</f>
        <v>3590000</v>
      </c>
      <c r="E522" s="5">
        <f>'Anexa nr.2'!E457</f>
        <v>3391809</v>
      </c>
      <c r="F522" s="24">
        <f t="shared" si="90"/>
        <v>0.9447935933147632</v>
      </c>
    </row>
    <row r="523" spans="1:6" ht="27">
      <c r="A523" s="7" t="s">
        <v>375</v>
      </c>
      <c r="B523" s="4" t="s">
        <v>377</v>
      </c>
      <c r="C523" s="5">
        <f>C524</f>
        <v>0</v>
      </c>
      <c r="D523" s="5">
        <f>D524</f>
        <v>0</v>
      </c>
      <c r="E523" s="5">
        <f>E524</f>
        <v>-83</v>
      </c>
      <c r="F523" s="24"/>
    </row>
    <row r="524" spans="1:6" ht="14.25">
      <c r="A524" s="7" t="s">
        <v>376</v>
      </c>
      <c r="B524" s="21">
        <v>8501</v>
      </c>
      <c r="C524" s="5">
        <f>'Anexa nr.2'!C459</f>
        <v>0</v>
      </c>
      <c r="D524" s="5">
        <f>'Anexa nr.2'!D459</f>
        <v>0</v>
      </c>
      <c r="E524" s="5">
        <f>'Anexa nr.2'!E459</f>
        <v>-83</v>
      </c>
      <c r="F524" s="24"/>
    </row>
    <row r="525" spans="1:6" ht="12.75">
      <c r="A525" s="7" t="s">
        <v>335</v>
      </c>
      <c r="B525" s="4" t="s">
        <v>336</v>
      </c>
      <c r="C525" s="5">
        <f>C526</f>
        <v>10652000</v>
      </c>
      <c r="D525" s="5">
        <f>D526</f>
        <v>9257000</v>
      </c>
      <c r="E525" s="5">
        <f>E526</f>
        <v>7265465</v>
      </c>
      <c r="F525" s="24">
        <f aca="true" t="shared" si="93" ref="F525:F540">E525/C525</f>
        <v>0.6820751971460759</v>
      </c>
    </row>
    <row r="526" spans="1:6" ht="12.75">
      <c r="A526" s="7" t="s">
        <v>221</v>
      </c>
      <c r="B526" s="4" t="s">
        <v>222</v>
      </c>
      <c r="C526" s="5">
        <f>C527+C528+C532</f>
        <v>10652000</v>
      </c>
      <c r="D526" s="5">
        <f>D527+D528+D532</f>
        <v>9257000</v>
      </c>
      <c r="E526" s="5">
        <f>E527+E528+E532</f>
        <v>7265465</v>
      </c>
      <c r="F526" s="24">
        <f t="shared" si="93"/>
        <v>0.6820751971460759</v>
      </c>
    </row>
    <row r="527" spans="1:6" ht="26.25">
      <c r="A527" s="7" t="s">
        <v>80</v>
      </c>
      <c r="B527" s="4" t="s">
        <v>81</v>
      </c>
      <c r="C527" s="5">
        <f>'Anexa nr.2'!C462</f>
        <v>6302000</v>
      </c>
      <c r="D527" s="5">
        <f>'Anexa nr.2'!D462</f>
        <v>8107000</v>
      </c>
      <c r="E527" s="5">
        <f>'Anexa nr.2'!E462</f>
        <v>6293207</v>
      </c>
      <c r="F527" s="24">
        <f t="shared" si="93"/>
        <v>0.998604728657569</v>
      </c>
    </row>
    <row r="528" spans="1:6" ht="26.25">
      <c r="A528" s="7" t="s">
        <v>232</v>
      </c>
      <c r="B528" s="4" t="s">
        <v>233</v>
      </c>
      <c r="C528" s="5">
        <f>C529</f>
        <v>250000</v>
      </c>
      <c r="D528" s="5">
        <f>D529</f>
        <v>248000</v>
      </c>
      <c r="E528" s="5">
        <f>E529</f>
        <v>247200</v>
      </c>
      <c r="F528" s="24">
        <f t="shared" si="93"/>
        <v>0.9888</v>
      </c>
    </row>
    <row r="529" spans="1:6" ht="52.5">
      <c r="A529" s="7" t="s">
        <v>234</v>
      </c>
      <c r="B529" s="4" t="s">
        <v>235</v>
      </c>
      <c r="C529" s="5">
        <f>C530+C531</f>
        <v>250000</v>
      </c>
      <c r="D529" s="5">
        <f>D530+D531</f>
        <v>248000</v>
      </c>
      <c r="E529" s="5">
        <f>E530+E531</f>
        <v>247200</v>
      </c>
      <c r="F529" s="24">
        <f t="shared" si="93"/>
        <v>0.9888</v>
      </c>
    </row>
    <row r="530" spans="1:6" ht="12.75">
      <c r="A530" s="7" t="s">
        <v>236</v>
      </c>
      <c r="B530" s="4" t="s">
        <v>237</v>
      </c>
      <c r="C530" s="5">
        <f>'Anexa nr.2'!C465</f>
        <v>10000</v>
      </c>
      <c r="D530" s="5">
        <f>'Anexa nr.2'!D465</f>
        <v>8000</v>
      </c>
      <c r="E530" s="5">
        <f>'Anexa nr.2'!E465</f>
        <v>7200</v>
      </c>
      <c r="F530" s="24">
        <f t="shared" si="93"/>
        <v>0.72</v>
      </c>
    </row>
    <row r="531" spans="1:6" ht="12.75">
      <c r="A531" s="7" t="s">
        <v>238</v>
      </c>
      <c r="B531" s="4" t="s">
        <v>239</v>
      </c>
      <c r="C531" s="5">
        <f>'Anexa nr.2'!C466</f>
        <v>240000</v>
      </c>
      <c r="D531" s="5">
        <f>'Anexa nr.2'!D466</f>
        <v>240000</v>
      </c>
      <c r="E531" s="5">
        <f>'Anexa nr.2'!E466</f>
        <v>240000</v>
      </c>
      <c r="F531" s="24">
        <f t="shared" si="93"/>
        <v>1</v>
      </c>
    </row>
    <row r="532" spans="1:6" ht="26.25">
      <c r="A532" s="7" t="s">
        <v>82</v>
      </c>
      <c r="B532" s="4" t="s">
        <v>83</v>
      </c>
      <c r="C532" s="5">
        <f>C533</f>
        <v>4100000</v>
      </c>
      <c r="D532" s="5">
        <f>D533</f>
        <v>902000</v>
      </c>
      <c r="E532" s="5">
        <f>E533</f>
        <v>725058</v>
      </c>
      <c r="F532" s="24">
        <f t="shared" si="93"/>
        <v>0.17684341463414635</v>
      </c>
    </row>
    <row r="533" spans="1:6" ht="12.75">
      <c r="A533" s="7" t="s">
        <v>256</v>
      </c>
      <c r="B533" s="4" t="s">
        <v>257</v>
      </c>
      <c r="C533" s="5">
        <f>'Anexa nr.2'!C468</f>
        <v>4100000</v>
      </c>
      <c r="D533" s="5">
        <f>'Anexa nr.2'!D468</f>
        <v>902000</v>
      </c>
      <c r="E533" s="5">
        <f>'Anexa nr.2'!E468</f>
        <v>725058</v>
      </c>
      <c r="F533" s="24">
        <f t="shared" si="93"/>
        <v>0.17684341463414635</v>
      </c>
    </row>
    <row r="534" spans="1:6" ht="26.25">
      <c r="A534" s="7" t="s">
        <v>346</v>
      </c>
      <c r="B534" s="4" t="s">
        <v>141</v>
      </c>
      <c r="C534" s="5">
        <f>C545+C562+C564+C535+C538+C542</f>
        <v>165587000</v>
      </c>
      <c r="D534" s="5">
        <f>D545+D562+D564+D535+D538+D542</f>
        <v>169714000</v>
      </c>
      <c r="E534" s="5">
        <f>E545+E562+E564+E535+E538+E542</f>
        <v>72943998</v>
      </c>
      <c r="F534" s="24">
        <f t="shared" si="93"/>
        <v>0.440517661410618</v>
      </c>
    </row>
    <row r="535" spans="1:7" ht="14.25">
      <c r="A535" s="7" t="s">
        <v>134</v>
      </c>
      <c r="B535" s="4" t="s">
        <v>17</v>
      </c>
      <c r="C535" s="5">
        <f aca="true" t="shared" si="94" ref="C535:E536">C536</f>
        <v>10812000</v>
      </c>
      <c r="D535" s="5">
        <f t="shared" si="94"/>
        <v>11042000</v>
      </c>
      <c r="E535" s="5">
        <f t="shared" si="94"/>
        <v>1750101</v>
      </c>
      <c r="F535" s="24">
        <f t="shared" si="93"/>
        <v>0.1618665371809101</v>
      </c>
      <c r="G535" s="9"/>
    </row>
    <row r="536" spans="1:6" ht="14.25">
      <c r="A536" s="7" t="s">
        <v>135</v>
      </c>
      <c r="B536" s="4" t="s">
        <v>31</v>
      </c>
      <c r="C536" s="5">
        <f t="shared" si="94"/>
        <v>10812000</v>
      </c>
      <c r="D536" s="5">
        <f t="shared" si="94"/>
        <v>11042000</v>
      </c>
      <c r="E536" s="5">
        <f t="shared" si="94"/>
        <v>1750101</v>
      </c>
      <c r="F536" s="24">
        <f t="shared" si="93"/>
        <v>0.1618665371809101</v>
      </c>
    </row>
    <row r="537" spans="1:6" ht="14.25">
      <c r="A537" s="7" t="s">
        <v>36</v>
      </c>
      <c r="B537" s="4" t="s">
        <v>37</v>
      </c>
      <c r="C537" s="5">
        <f>'Anexa nr.3'!C181+'Anexa nr.2'!C471</f>
        <v>10812000</v>
      </c>
      <c r="D537" s="5">
        <f>'Anexa nr.3'!D181+'Anexa nr.2'!D471</f>
        <v>11042000</v>
      </c>
      <c r="E537" s="5">
        <f>'Anexa nr.3'!E181+'Anexa nr.2'!E471</f>
        <v>1750101</v>
      </c>
      <c r="F537" s="24">
        <f t="shared" si="93"/>
        <v>0.1618665371809101</v>
      </c>
    </row>
    <row r="538" spans="1:6" ht="14.25">
      <c r="A538" s="7" t="s">
        <v>40</v>
      </c>
      <c r="B538" s="4" t="s">
        <v>41</v>
      </c>
      <c r="C538" s="5">
        <f>C539</f>
        <v>0</v>
      </c>
      <c r="D538" s="5">
        <f>D539</f>
        <v>136000</v>
      </c>
      <c r="E538" s="5">
        <f>E539</f>
        <v>194169</v>
      </c>
      <c r="F538" s="24" t="e">
        <f t="shared" si="93"/>
        <v>#DIV/0!</v>
      </c>
    </row>
    <row r="539" spans="1:6" ht="14.25">
      <c r="A539" s="7" t="s">
        <v>42</v>
      </c>
      <c r="B539" s="4" t="s">
        <v>43</v>
      </c>
      <c r="C539" s="5">
        <f>C540+C541</f>
        <v>0</v>
      </c>
      <c r="D539" s="5">
        <f>D540+D541</f>
        <v>136000</v>
      </c>
      <c r="E539" s="5">
        <f>E540+E541</f>
        <v>194169</v>
      </c>
      <c r="F539" s="24" t="e">
        <f t="shared" si="93"/>
        <v>#DIV/0!</v>
      </c>
    </row>
    <row r="540" spans="1:6" ht="14.25">
      <c r="A540" s="7" t="s">
        <v>44</v>
      </c>
      <c r="B540" s="4" t="s">
        <v>45</v>
      </c>
      <c r="C540" s="5">
        <f>'Anexa nr.3'!C184+'Anexa nr.2'!C474</f>
        <v>0</v>
      </c>
      <c r="D540" s="5">
        <f>'Anexa nr.3'!D184+'Anexa nr.2'!D474</f>
        <v>22000</v>
      </c>
      <c r="E540" s="5">
        <f>'Anexa nr.3'!E184+'Anexa nr.2'!E474</f>
        <v>22825</v>
      </c>
      <c r="F540" s="24" t="e">
        <f t="shared" si="93"/>
        <v>#DIV/0!</v>
      </c>
    </row>
    <row r="541" spans="1:6" ht="14.25">
      <c r="A541" s="7" t="s">
        <v>438</v>
      </c>
      <c r="B541" s="21">
        <v>390207</v>
      </c>
      <c r="C541" s="5">
        <f>'Anexa nr.2'!C475</f>
        <v>0</v>
      </c>
      <c r="D541" s="5">
        <f>'Anexa nr.2'!D475</f>
        <v>114000</v>
      </c>
      <c r="E541" s="5">
        <f>'Anexa nr.2'!E475</f>
        <v>171344</v>
      </c>
      <c r="F541" s="24"/>
    </row>
    <row r="542" spans="1:6" ht="14.25">
      <c r="A542" s="7" t="s">
        <v>387</v>
      </c>
      <c r="B542" s="23" t="s">
        <v>379</v>
      </c>
      <c r="C542" s="5">
        <f aca="true" t="shared" si="95" ref="C542:E543">C543</f>
        <v>0</v>
      </c>
      <c r="D542" s="5">
        <f t="shared" si="95"/>
        <v>0</v>
      </c>
      <c r="E542" s="5">
        <f t="shared" si="95"/>
        <v>0</v>
      </c>
      <c r="F542" s="24"/>
    </row>
    <row r="543" spans="1:6" ht="14.25">
      <c r="A543" s="7" t="s">
        <v>388</v>
      </c>
      <c r="B543" s="23" t="s">
        <v>390</v>
      </c>
      <c r="C543" s="5">
        <f t="shared" si="95"/>
        <v>0</v>
      </c>
      <c r="D543" s="5">
        <f t="shared" si="95"/>
        <v>0</v>
      </c>
      <c r="E543" s="5">
        <f t="shared" si="95"/>
        <v>0</v>
      </c>
      <c r="F543" s="24"/>
    </row>
    <row r="544" spans="1:6" ht="27">
      <c r="A544" s="7" t="s">
        <v>389</v>
      </c>
      <c r="B544" s="23" t="s">
        <v>391</v>
      </c>
      <c r="C544" s="5">
        <f>'Anexa nr.2'!C478</f>
        <v>0</v>
      </c>
      <c r="D544" s="5">
        <f>'Anexa nr.2'!D478</f>
        <v>0</v>
      </c>
      <c r="E544" s="5">
        <f>'Anexa nr.2'!E478</f>
        <v>0</v>
      </c>
      <c r="F544" s="24"/>
    </row>
    <row r="545" spans="1:6" ht="12.75">
      <c r="A545" s="7" t="s">
        <v>46</v>
      </c>
      <c r="B545" s="4" t="s">
        <v>47</v>
      </c>
      <c r="C545" s="5">
        <f>C546</f>
        <v>60340000</v>
      </c>
      <c r="D545" s="5">
        <f>D546</f>
        <v>60344000</v>
      </c>
      <c r="E545" s="5">
        <f>E546</f>
        <v>23817951</v>
      </c>
      <c r="F545" s="24">
        <f aca="true" t="shared" si="96" ref="F545:F551">E545/C545</f>
        <v>0.39472905203844877</v>
      </c>
    </row>
    <row r="546" spans="1:6" ht="26.25">
      <c r="A546" s="7" t="s">
        <v>195</v>
      </c>
      <c r="B546" s="4" t="s">
        <v>49</v>
      </c>
      <c r="C546" s="5">
        <f>C547+C556</f>
        <v>60340000</v>
      </c>
      <c r="D546" s="5">
        <f>D547+D556</f>
        <v>60344000</v>
      </c>
      <c r="E546" s="5">
        <f>E547+E556</f>
        <v>23817951</v>
      </c>
      <c r="F546" s="24">
        <f t="shared" si="96"/>
        <v>0.39472905203844877</v>
      </c>
    </row>
    <row r="547" spans="1:6" ht="52.5">
      <c r="A547" s="7" t="s">
        <v>347</v>
      </c>
      <c r="B547" s="4" t="s">
        <v>197</v>
      </c>
      <c r="C547" s="5">
        <f>C553+C554+C552+C548+C555</f>
        <v>60340000</v>
      </c>
      <c r="D547" s="5">
        <f>D553+D554+D552+D548+D555</f>
        <v>60344000</v>
      </c>
      <c r="E547" s="5">
        <f>E553+E554+E552+E548+E555</f>
        <v>23817951</v>
      </c>
      <c r="F547" s="24">
        <f t="shared" si="96"/>
        <v>0.39472905203844877</v>
      </c>
    </row>
    <row r="548" spans="1:6" ht="26.25">
      <c r="A548" s="7" t="s">
        <v>359</v>
      </c>
      <c r="B548" s="4" t="s">
        <v>361</v>
      </c>
      <c r="C548" s="5">
        <f>C551+C549+C550</f>
        <v>10000000</v>
      </c>
      <c r="D548" s="5">
        <f>D551+D549+D550</f>
        <v>10000000</v>
      </c>
      <c r="E548" s="5">
        <f>E551+E549+E550</f>
        <v>9999875</v>
      </c>
      <c r="F548" s="24">
        <f t="shared" si="96"/>
        <v>0.9999875</v>
      </c>
    </row>
    <row r="549" spans="1:6" ht="39">
      <c r="A549" s="7" t="s">
        <v>410</v>
      </c>
      <c r="B549" s="4" t="s">
        <v>412</v>
      </c>
      <c r="C549" s="5">
        <f>'Anexa nr.2'!C483</f>
        <v>0</v>
      </c>
      <c r="D549" s="5">
        <f>'Anexa nr.2'!D483</f>
        <v>45000</v>
      </c>
      <c r="E549" s="5">
        <f>'Anexa nr.2'!E483</f>
        <v>44875</v>
      </c>
      <c r="F549" s="24" t="e">
        <f t="shared" si="96"/>
        <v>#DIV/0!</v>
      </c>
    </row>
    <row r="550" spans="1:6" ht="26.25">
      <c r="A550" s="7" t="s">
        <v>411</v>
      </c>
      <c r="B550" s="4" t="s">
        <v>413</v>
      </c>
      <c r="C550" s="5">
        <f>'Anexa nr.2'!C484</f>
        <v>0</v>
      </c>
      <c r="D550" s="5">
        <f>'Anexa nr.2'!D484</f>
        <v>90000</v>
      </c>
      <c r="E550" s="5">
        <f>'Anexa nr.2'!E484</f>
        <v>90000</v>
      </c>
      <c r="F550" s="24" t="e">
        <f t="shared" si="96"/>
        <v>#DIV/0!</v>
      </c>
    </row>
    <row r="551" spans="1:6" ht="26.25">
      <c r="A551" s="7" t="s">
        <v>360</v>
      </c>
      <c r="B551" s="4" t="s">
        <v>362</v>
      </c>
      <c r="C551" s="5">
        <f>'Anexa nr.2'!C485</f>
        <v>10000000</v>
      </c>
      <c r="D551" s="5">
        <f>'Anexa nr.2'!D485</f>
        <v>9865000</v>
      </c>
      <c r="E551" s="5">
        <f>'Anexa nr.2'!E485</f>
        <v>9865000</v>
      </c>
      <c r="F551" s="24">
        <f t="shared" si="96"/>
        <v>0.9865</v>
      </c>
    </row>
    <row r="552" spans="1:6" ht="39.75">
      <c r="A552" s="7" t="s">
        <v>52</v>
      </c>
      <c r="B552" s="4" t="s">
        <v>53</v>
      </c>
      <c r="C552" s="5">
        <f>'Anexa nr.3'!C188</f>
        <v>0</v>
      </c>
      <c r="D552" s="5">
        <f>'Anexa nr.3'!D188</f>
        <v>0</v>
      </c>
      <c r="E552" s="5"/>
      <c r="F552" s="24"/>
    </row>
    <row r="553" spans="1:6" ht="12.75">
      <c r="A553" s="7" t="s">
        <v>200</v>
      </c>
      <c r="B553" s="4" t="s">
        <v>201</v>
      </c>
      <c r="C553" s="5">
        <f>'Anexa nr.2'!C486</f>
        <v>36005000</v>
      </c>
      <c r="D553" s="5">
        <f>'Anexa nr.2'!D486</f>
        <v>36005000</v>
      </c>
      <c r="E553" s="5">
        <f>'Anexa nr.2'!E486</f>
        <v>13314279</v>
      </c>
      <c r="F553" s="24">
        <f>E553/C553</f>
        <v>0.36978972364949314</v>
      </c>
    </row>
    <row r="554" spans="1:6" ht="39">
      <c r="A554" s="7" t="s">
        <v>202</v>
      </c>
      <c r="B554" s="4" t="s">
        <v>203</v>
      </c>
      <c r="C554" s="5">
        <f>'Anexa nr.2'!C487</f>
        <v>14335000</v>
      </c>
      <c r="D554" s="5">
        <f>'Anexa nr.2'!D487</f>
        <v>14335000</v>
      </c>
      <c r="E554" s="5">
        <f>'Anexa nr.2'!E487</f>
        <v>503797</v>
      </c>
      <c r="F554" s="24">
        <f>E554/C554</f>
        <v>0.03514454133240321</v>
      </c>
    </row>
    <row r="555" spans="1:6" ht="53.25">
      <c r="A555" s="7" t="s">
        <v>417</v>
      </c>
      <c r="B555" s="4" t="s">
        <v>418</v>
      </c>
      <c r="C555" s="5">
        <f>'Anexa nr.3'!C189</f>
        <v>0</v>
      </c>
      <c r="D555" s="5">
        <f>'Anexa nr.3'!D189</f>
        <v>4000</v>
      </c>
      <c r="E555" s="5">
        <f>'Anexa nr.3'!E189</f>
        <v>0</v>
      </c>
      <c r="F555" s="24" t="e">
        <f>E555/C555</f>
        <v>#DIV/0!</v>
      </c>
    </row>
    <row r="556" spans="1:6" ht="27">
      <c r="A556" s="7" t="s">
        <v>137</v>
      </c>
      <c r="B556" s="4" t="s">
        <v>55</v>
      </c>
      <c r="C556" s="5">
        <f>C557+C558+C561</f>
        <v>0</v>
      </c>
      <c r="D556" s="5">
        <f>D557+D558+D561</f>
        <v>0</v>
      </c>
      <c r="E556" s="5"/>
      <c r="F556" s="24"/>
    </row>
    <row r="557" spans="1:6" ht="27">
      <c r="A557" s="7" t="s">
        <v>60</v>
      </c>
      <c r="B557" s="4" t="s">
        <v>61</v>
      </c>
      <c r="C557" s="5"/>
      <c r="D557" s="5"/>
      <c r="E557" s="5"/>
      <c r="F557" s="24"/>
    </row>
    <row r="558" spans="1:6" ht="27">
      <c r="A558" s="7" t="s">
        <v>62</v>
      </c>
      <c r="B558" s="4" t="s">
        <v>63</v>
      </c>
      <c r="C558" s="5">
        <f>C559+C560</f>
        <v>0</v>
      </c>
      <c r="D558" s="5">
        <f>D559+D560</f>
        <v>0</v>
      </c>
      <c r="E558" s="5"/>
      <c r="F558" s="24"/>
    </row>
    <row r="559" spans="1:6" ht="27">
      <c r="A559" s="7" t="s">
        <v>64</v>
      </c>
      <c r="B559" s="4" t="s">
        <v>65</v>
      </c>
      <c r="C559" s="5"/>
      <c r="D559" s="5"/>
      <c r="E559" s="5"/>
      <c r="F559" s="24"/>
    </row>
    <row r="560" spans="1:6" ht="27">
      <c r="A560" s="7" t="s">
        <v>66</v>
      </c>
      <c r="B560" s="4" t="s">
        <v>67</v>
      </c>
      <c r="C560" s="5"/>
      <c r="D560" s="5"/>
      <c r="E560" s="5"/>
      <c r="F560" s="24"/>
    </row>
    <row r="561" spans="1:6" ht="14.25">
      <c r="A561" s="7" t="s">
        <v>68</v>
      </c>
      <c r="B561" s="4" t="s">
        <v>69</v>
      </c>
      <c r="C561" s="5"/>
      <c r="D561" s="5"/>
      <c r="E561" s="5"/>
      <c r="F561" s="24"/>
    </row>
    <row r="562" spans="1:6" ht="12.75">
      <c r="A562" s="7" t="s">
        <v>206</v>
      </c>
      <c r="B562" s="4" t="s">
        <v>207</v>
      </c>
      <c r="C562" s="5">
        <f>C563</f>
        <v>0</v>
      </c>
      <c r="D562" s="5">
        <f>D563</f>
        <v>2397000</v>
      </c>
      <c r="E562" s="5">
        <f>E563</f>
        <v>2396411</v>
      </c>
      <c r="F562" s="24" t="e">
        <f>E562/C562</f>
        <v>#DIV/0!</v>
      </c>
    </row>
    <row r="563" spans="1:6" ht="26.25">
      <c r="A563" s="7" t="s">
        <v>208</v>
      </c>
      <c r="B563" s="4" t="s">
        <v>209</v>
      </c>
      <c r="C563" s="5">
        <f>'Anexa nr.2'!C489+'Anexa nr.3'!C198</f>
        <v>0</v>
      </c>
      <c r="D563" s="5">
        <f>'Anexa nr.2'!D489+'Anexa nr.3'!D198</f>
        <v>2397000</v>
      </c>
      <c r="E563" s="5">
        <f>'Anexa nr.2'!E489+'Anexa nr.3'!E198</f>
        <v>2396411</v>
      </c>
      <c r="F563" s="24" t="e">
        <f>E563/C563</f>
        <v>#DIV/0!</v>
      </c>
    </row>
    <row r="564" spans="1:6" ht="39">
      <c r="A564" s="7" t="s">
        <v>210</v>
      </c>
      <c r="B564" s="4" t="s">
        <v>211</v>
      </c>
      <c r="C564" s="5">
        <f>C565+C570</f>
        <v>94435000</v>
      </c>
      <c r="D564" s="5">
        <f>D565+D570</f>
        <v>95795000</v>
      </c>
      <c r="E564" s="5">
        <f>E565+E570</f>
        <v>44785366</v>
      </c>
      <c r="F564" s="24">
        <f>E564/C564</f>
        <v>0.47424541748292476</v>
      </c>
    </row>
    <row r="565" spans="1:6" ht="26.25">
      <c r="A565" s="7" t="s">
        <v>212</v>
      </c>
      <c r="B565" s="4" t="s">
        <v>213</v>
      </c>
      <c r="C565" s="5">
        <f>C566+C569+C567+C568</f>
        <v>92529000</v>
      </c>
      <c r="D565" s="5">
        <f>D566+D569+D567+D568</f>
        <v>93889000</v>
      </c>
      <c r="E565" s="5">
        <f>E566+E569+E567+E568</f>
        <v>43559870</v>
      </c>
      <c r="F565" s="24">
        <f>E565/C565</f>
        <v>0.4707699207815928</v>
      </c>
    </row>
    <row r="566" spans="1:6" ht="12.75">
      <c r="A566" s="7" t="s">
        <v>214</v>
      </c>
      <c r="B566" s="4" t="s">
        <v>215</v>
      </c>
      <c r="C566" s="5">
        <f>'Anexa nr.2'!C492+'Anexa nr.3'!C201</f>
        <v>92529000</v>
      </c>
      <c r="D566" s="5">
        <f>'Anexa nr.2'!D492+'Anexa nr.3'!D201</f>
        <v>52190000</v>
      </c>
      <c r="E566" s="5">
        <f>'Anexa nr.2'!E492+'Anexa nr.3'!E201</f>
        <v>1900895</v>
      </c>
      <c r="F566" s="24">
        <f>E566/C566</f>
        <v>0.020543775464989356</v>
      </c>
    </row>
    <row r="567" spans="1:6" ht="12.75">
      <c r="A567" s="7" t="s">
        <v>436</v>
      </c>
      <c r="B567" s="21">
        <v>48020102</v>
      </c>
      <c r="C567" s="5">
        <f>'Anexa nr.2'!C493</f>
        <v>0</v>
      </c>
      <c r="D567" s="5">
        <f>'Anexa nr.2'!D493</f>
        <v>189000</v>
      </c>
      <c r="E567" s="5">
        <f>'Anexa nr.2'!E493</f>
        <v>188291</v>
      </c>
      <c r="F567" s="24"/>
    </row>
    <row r="568" spans="1:6" ht="12.75">
      <c r="A568" s="7" t="s">
        <v>437</v>
      </c>
      <c r="B568" s="21">
        <v>48020103</v>
      </c>
      <c r="C568" s="5">
        <f>'Anexa nr.2'!C494</f>
        <v>0</v>
      </c>
      <c r="D568" s="5">
        <f>'Anexa nr.2'!D494</f>
        <v>41500000</v>
      </c>
      <c r="E568" s="5">
        <f>'Anexa nr.2'!E494</f>
        <v>41470684</v>
      </c>
      <c r="F568" s="24"/>
    </row>
    <row r="569" spans="1:6" ht="12.75">
      <c r="A569" s="7" t="s">
        <v>433</v>
      </c>
      <c r="B569" s="4" t="s">
        <v>434</v>
      </c>
      <c r="C569" s="5">
        <f>'Anexa nr.3'!C202</f>
        <v>0</v>
      </c>
      <c r="D569" s="5">
        <f>'Anexa nr.3'!D202</f>
        <v>10000</v>
      </c>
      <c r="E569" s="5">
        <f>'Anexa nr.3'!E202</f>
        <v>0</v>
      </c>
      <c r="F569" s="24" t="e">
        <f>E569/C569</f>
        <v>#DIV/0!</v>
      </c>
    </row>
    <row r="570" spans="1:6" ht="26.25">
      <c r="A570" s="7" t="s">
        <v>216</v>
      </c>
      <c r="B570" s="4" t="s">
        <v>217</v>
      </c>
      <c r="C570" s="5">
        <f>C571+C572</f>
        <v>1906000</v>
      </c>
      <c r="D570" s="5">
        <f>D571+D572</f>
        <v>1906000</v>
      </c>
      <c r="E570" s="5">
        <f>E571+E572</f>
        <v>1225496</v>
      </c>
      <c r="F570" s="24">
        <f>E570/C570</f>
        <v>0.6429674711437565</v>
      </c>
    </row>
    <row r="571" spans="1:6" ht="12.75">
      <c r="A571" s="7" t="s">
        <v>214</v>
      </c>
      <c r="B571" s="4" t="s">
        <v>218</v>
      </c>
      <c r="C571" s="5">
        <f>'Anexa nr.2'!C496</f>
        <v>1906000</v>
      </c>
      <c r="D571" s="5">
        <f>'Anexa nr.2'!D496</f>
        <v>1906000</v>
      </c>
      <c r="E571" s="5">
        <f>'Anexa nr.2'!E496</f>
        <v>972778</v>
      </c>
      <c r="F571" s="24">
        <f>E571/C571</f>
        <v>0.5103767051416579</v>
      </c>
    </row>
    <row r="572" spans="1:6" ht="12.75">
      <c r="A572" s="7" t="s">
        <v>436</v>
      </c>
      <c r="B572" s="21">
        <v>48020202</v>
      </c>
      <c r="C572" s="5">
        <f>'Anexa nr.2'!C497</f>
        <v>0</v>
      </c>
      <c r="D572" s="5">
        <f>'Anexa nr.2'!D497</f>
        <v>0</v>
      </c>
      <c r="E572" s="5">
        <f>'Anexa nr.2'!E497</f>
        <v>252718</v>
      </c>
      <c r="F572" s="24"/>
    </row>
    <row r="573" spans="1:6" ht="26.25">
      <c r="A573" s="7" t="s">
        <v>348</v>
      </c>
      <c r="B573" s="4" t="s">
        <v>220</v>
      </c>
      <c r="C573" s="5">
        <f>C575+C591+C601+C609+C615+C634+C651+C665+C670+C682+C703</f>
        <v>252177000</v>
      </c>
      <c r="D573" s="5">
        <f>D575+D591+D601+D609+D615+D634+D651+D665+D670+D682+D703</f>
        <v>233922000</v>
      </c>
      <c r="E573" s="5">
        <f>E575+E591+E601+E609+E615+E634+E651+E665+E670+E682+E703</f>
        <v>106914867</v>
      </c>
      <c r="F573" s="24">
        <f>E573/C573</f>
        <v>0.423967558500577</v>
      </c>
    </row>
    <row r="574" spans="1:7" ht="12.75">
      <c r="A574" s="7" t="s">
        <v>349</v>
      </c>
      <c r="B574" s="4" t="s">
        <v>303</v>
      </c>
      <c r="C574" s="5">
        <f>C575+C591</f>
        <v>6250000</v>
      </c>
      <c r="D574" s="5">
        <f>D575+D591</f>
        <v>2992000</v>
      </c>
      <c r="E574" s="5">
        <f>E575+E591</f>
        <v>2398142</v>
      </c>
      <c r="F574" s="24">
        <f>E574/C574</f>
        <v>0.38370272</v>
      </c>
      <c r="G574" s="12"/>
    </row>
    <row r="575" spans="1:6" ht="12.75">
      <c r="A575" s="7" t="s">
        <v>304</v>
      </c>
      <c r="B575" s="4" t="s">
        <v>278</v>
      </c>
      <c r="C575" s="5">
        <f>C576</f>
        <v>6234000</v>
      </c>
      <c r="D575" s="5">
        <f>D576</f>
        <v>2936000</v>
      </c>
      <c r="E575" s="5">
        <f>E576</f>
        <v>2342144</v>
      </c>
      <c r="F575" s="24">
        <f>E575/C575</f>
        <v>0.3757048444016683</v>
      </c>
    </row>
    <row r="576" spans="1:6" ht="12.75">
      <c r="A576" s="7" t="s">
        <v>274</v>
      </c>
      <c r="B576" s="4" t="s">
        <v>89</v>
      </c>
      <c r="C576" s="5">
        <f>C577+C585+C589</f>
        <v>6234000</v>
      </c>
      <c r="D576" s="5">
        <f>D577+D585+D589</f>
        <v>2936000</v>
      </c>
      <c r="E576" s="5">
        <f>E577+E585+E589</f>
        <v>2342144</v>
      </c>
      <c r="F576" s="24">
        <f>E576/C576</f>
        <v>0.3757048444016683</v>
      </c>
    </row>
    <row r="577" spans="1:6" ht="39">
      <c r="A577" s="7" t="s">
        <v>90</v>
      </c>
      <c r="B577" s="4" t="s">
        <v>91</v>
      </c>
      <c r="C577" s="5">
        <f>C578+C581</f>
        <v>1219000</v>
      </c>
      <c r="D577" s="5">
        <f>D578+D581</f>
        <v>1219000</v>
      </c>
      <c r="E577" s="5">
        <f>E578+E581</f>
        <v>1042166</v>
      </c>
      <c r="F577" s="24">
        <f>E577/C577</f>
        <v>0.854935192780968</v>
      </c>
    </row>
    <row r="578" spans="1:6" ht="26.25">
      <c r="A578" s="7" t="s">
        <v>92</v>
      </c>
      <c r="B578" s="4" t="s">
        <v>93</v>
      </c>
      <c r="C578" s="5">
        <f>C579+C580</f>
        <v>0</v>
      </c>
      <c r="D578" s="5">
        <f>D579+D580</f>
        <v>0</v>
      </c>
      <c r="E578" s="5"/>
      <c r="F578" s="24"/>
    </row>
    <row r="579" spans="1:6" ht="12.75">
      <c r="A579" s="7" t="s">
        <v>94</v>
      </c>
      <c r="B579" s="4" t="s">
        <v>95</v>
      </c>
      <c r="C579" s="5">
        <f>'Anexa nr.2'!C504</f>
        <v>0</v>
      </c>
      <c r="D579" s="5">
        <f>'Anexa nr.2'!D504</f>
        <v>0</v>
      </c>
      <c r="E579" s="5"/>
      <c r="F579" s="24"/>
    </row>
    <row r="580" spans="1:6" ht="12.75">
      <c r="A580" s="7" t="s">
        <v>96</v>
      </c>
      <c r="B580" s="4" t="s">
        <v>97</v>
      </c>
      <c r="C580" s="5">
        <f>'Anexa nr.2'!C505</f>
        <v>0</v>
      </c>
      <c r="D580" s="5">
        <f>'Anexa nr.2'!D505</f>
        <v>0</v>
      </c>
      <c r="E580" s="5"/>
      <c r="F580" s="24"/>
    </row>
    <row r="581" spans="1:6" ht="12.75">
      <c r="A581" s="7" t="s">
        <v>298</v>
      </c>
      <c r="B581" s="4" t="s">
        <v>299</v>
      </c>
      <c r="C581" s="5">
        <f>C582+C583+C584</f>
        <v>1219000</v>
      </c>
      <c r="D581" s="5">
        <f>D582+D583+D584</f>
        <v>1219000</v>
      </c>
      <c r="E581" s="5">
        <f>E582+E583+E584</f>
        <v>1042166</v>
      </c>
      <c r="F581" s="24">
        <f aca="true" t="shared" si="97" ref="F581:F588">E581/C581</f>
        <v>0.854935192780968</v>
      </c>
    </row>
    <row r="582" spans="1:6" ht="12.75">
      <c r="A582" s="7" t="s">
        <v>94</v>
      </c>
      <c r="B582" s="4" t="s">
        <v>300</v>
      </c>
      <c r="C582" s="5">
        <f>'Anexa nr.2'!C507</f>
        <v>180000</v>
      </c>
      <c r="D582" s="5">
        <f>'Anexa nr.2'!D507</f>
        <v>180000</v>
      </c>
      <c r="E582" s="5">
        <f>'Anexa nr.2'!E507</f>
        <v>156325</v>
      </c>
      <c r="F582" s="24">
        <f t="shared" si="97"/>
        <v>0.8684722222222222</v>
      </c>
    </row>
    <row r="583" spans="1:6" ht="12.75">
      <c r="A583" s="7" t="s">
        <v>96</v>
      </c>
      <c r="B583" s="4" t="s">
        <v>301</v>
      </c>
      <c r="C583" s="5">
        <f>'Anexa nr.2'!C508</f>
        <v>1017000</v>
      </c>
      <c r="D583" s="5">
        <f>'Anexa nr.2'!D508</f>
        <v>1017000</v>
      </c>
      <c r="E583" s="5">
        <f>'Anexa nr.2'!E508</f>
        <v>885841</v>
      </c>
      <c r="F583" s="24">
        <f t="shared" si="97"/>
        <v>0.8710334316617503</v>
      </c>
    </row>
    <row r="584" spans="1:6" ht="12.75">
      <c r="A584" s="7" t="s">
        <v>295</v>
      </c>
      <c r="B584" s="4" t="s">
        <v>409</v>
      </c>
      <c r="C584" s="5">
        <f>'Anexa nr.2'!C509</f>
        <v>22000</v>
      </c>
      <c r="D584" s="5">
        <f>'Anexa nr.2'!D509</f>
        <v>22000</v>
      </c>
      <c r="E584" s="5">
        <f>'Anexa nr.2'!E509</f>
        <v>0</v>
      </c>
      <c r="F584" s="24">
        <f t="shared" si="97"/>
        <v>0</v>
      </c>
    </row>
    <row r="585" spans="1:6" ht="12.75">
      <c r="A585" s="7" t="s">
        <v>98</v>
      </c>
      <c r="B585" s="4" t="s">
        <v>99</v>
      </c>
      <c r="C585" s="5">
        <f aca="true" t="shared" si="98" ref="C585:E587">C586</f>
        <v>5015000</v>
      </c>
      <c r="D585" s="5">
        <f t="shared" si="98"/>
        <v>1717000</v>
      </c>
      <c r="E585" s="5">
        <f t="shared" si="98"/>
        <v>1299978</v>
      </c>
      <c r="F585" s="24">
        <f t="shared" si="97"/>
        <v>0.25921794616151544</v>
      </c>
    </row>
    <row r="586" spans="1:6" ht="12.75">
      <c r="A586" s="7" t="s">
        <v>100</v>
      </c>
      <c r="B586" s="4" t="s">
        <v>101</v>
      </c>
      <c r="C586" s="5">
        <f t="shared" si="98"/>
        <v>5015000</v>
      </c>
      <c r="D586" s="5">
        <f t="shared" si="98"/>
        <v>1717000</v>
      </c>
      <c r="E586" s="5">
        <f t="shared" si="98"/>
        <v>1299978</v>
      </c>
      <c r="F586" s="24">
        <f t="shared" si="97"/>
        <v>0.25921794616151544</v>
      </c>
    </row>
    <row r="587" spans="1:6" ht="12.75">
      <c r="A587" s="7" t="s">
        <v>102</v>
      </c>
      <c r="B587" s="4" t="s">
        <v>103</v>
      </c>
      <c r="C587" s="5">
        <f t="shared" si="98"/>
        <v>5015000</v>
      </c>
      <c r="D587" s="5">
        <f t="shared" si="98"/>
        <v>1717000</v>
      </c>
      <c r="E587" s="5">
        <f t="shared" si="98"/>
        <v>1299978</v>
      </c>
      <c r="F587" s="24">
        <f t="shared" si="97"/>
        <v>0.25921794616151544</v>
      </c>
    </row>
    <row r="588" spans="1:6" ht="12.75">
      <c r="A588" s="7" t="s">
        <v>110</v>
      </c>
      <c r="B588" s="4" t="s">
        <v>111</v>
      </c>
      <c r="C588" s="5">
        <f>'Anexa nr.2'!C513</f>
        <v>5015000</v>
      </c>
      <c r="D588" s="5">
        <f>'Anexa nr.2'!D513</f>
        <v>1717000</v>
      </c>
      <c r="E588" s="5">
        <f>'Anexa nr.2'!E513</f>
        <v>1299978</v>
      </c>
      <c r="F588" s="24">
        <f t="shared" si="97"/>
        <v>0.25921794616151544</v>
      </c>
    </row>
    <row r="589" spans="1:6" ht="27">
      <c r="A589" s="7" t="s">
        <v>375</v>
      </c>
      <c r="B589" s="4" t="s">
        <v>377</v>
      </c>
      <c r="C589" s="5">
        <f>C590</f>
        <v>0</v>
      </c>
      <c r="D589" s="5">
        <f>D590</f>
        <v>0</v>
      </c>
      <c r="E589" s="5"/>
      <c r="F589" s="24"/>
    </row>
    <row r="590" spans="1:6" ht="27">
      <c r="A590" s="7" t="s">
        <v>384</v>
      </c>
      <c r="B590" s="21">
        <v>8501</v>
      </c>
      <c r="C590" s="5">
        <f>'Anexa nr.2'!C515</f>
        <v>0</v>
      </c>
      <c r="D590" s="5">
        <f>'Anexa nr.2'!D515</f>
        <v>0</v>
      </c>
      <c r="E590" s="5"/>
      <c r="F590" s="24"/>
    </row>
    <row r="591" spans="1:6" ht="26.25">
      <c r="A591" s="7" t="s">
        <v>305</v>
      </c>
      <c r="B591" s="4" t="s">
        <v>306</v>
      </c>
      <c r="C591" s="5">
        <f>C592</f>
        <v>16000</v>
      </c>
      <c r="D591" s="5">
        <f>D592</f>
        <v>56000</v>
      </c>
      <c r="E591" s="5">
        <f>E592</f>
        <v>55998</v>
      </c>
      <c r="F591" s="24">
        <f>E591/C591</f>
        <v>3.499875</v>
      </c>
    </row>
    <row r="592" spans="1:6" ht="12.75">
      <c r="A592" s="7" t="s">
        <v>274</v>
      </c>
      <c r="B592" s="4" t="s">
        <v>89</v>
      </c>
      <c r="C592" s="5">
        <f>C593+C596</f>
        <v>16000</v>
      </c>
      <c r="D592" s="5">
        <f>D593+D596</f>
        <v>56000</v>
      </c>
      <c r="E592" s="5">
        <f>E593+E596</f>
        <v>55998</v>
      </c>
      <c r="F592" s="24">
        <f>E592/C592</f>
        <v>3.499875</v>
      </c>
    </row>
    <row r="593" spans="1:6" ht="26.25">
      <c r="A593" s="7" t="s">
        <v>275</v>
      </c>
      <c r="B593" s="4" t="s">
        <v>276</v>
      </c>
      <c r="C593" s="5">
        <f>C594</f>
        <v>0</v>
      </c>
      <c r="D593" s="5">
        <f>D594</f>
        <v>0</v>
      </c>
      <c r="E593" s="5"/>
      <c r="F593" s="24"/>
    </row>
    <row r="594" spans="1:6" ht="12.75">
      <c r="A594" s="7" t="s">
        <v>277</v>
      </c>
      <c r="B594" s="4" t="s">
        <v>278</v>
      </c>
      <c r="C594" s="5">
        <f>C595</f>
        <v>0</v>
      </c>
      <c r="D594" s="5">
        <f>D595</f>
        <v>0</v>
      </c>
      <c r="E594" s="5"/>
      <c r="F594" s="24"/>
    </row>
    <row r="595" spans="1:6" ht="12.75">
      <c r="A595" s="7" t="s">
        <v>281</v>
      </c>
      <c r="B595" s="4" t="s">
        <v>282</v>
      </c>
      <c r="C595" s="5"/>
      <c r="D595" s="5"/>
      <c r="E595" s="5"/>
      <c r="F595" s="24"/>
    </row>
    <row r="596" spans="1:6" ht="12.75">
      <c r="A596" s="7" t="s">
        <v>98</v>
      </c>
      <c r="B596" s="4" t="s">
        <v>99</v>
      </c>
      <c r="C596" s="5">
        <f aca="true" t="shared" si="99" ref="C596:E598">C597</f>
        <v>16000</v>
      </c>
      <c r="D596" s="5">
        <f t="shared" si="99"/>
        <v>56000</v>
      </c>
      <c r="E596" s="5">
        <f t="shared" si="99"/>
        <v>55998</v>
      </c>
      <c r="F596" s="24">
        <f aca="true" t="shared" si="100" ref="F596:F625">E596/C596</f>
        <v>3.499875</v>
      </c>
    </row>
    <row r="597" spans="1:6" ht="12.75">
      <c r="A597" s="7" t="s">
        <v>100</v>
      </c>
      <c r="B597" s="4" t="s">
        <v>101</v>
      </c>
      <c r="C597" s="5">
        <f t="shared" si="99"/>
        <v>16000</v>
      </c>
      <c r="D597" s="5">
        <f t="shared" si="99"/>
        <v>56000</v>
      </c>
      <c r="E597" s="5">
        <f t="shared" si="99"/>
        <v>55998</v>
      </c>
      <c r="F597" s="24">
        <f t="shared" si="100"/>
        <v>3.499875</v>
      </c>
    </row>
    <row r="598" spans="1:6" ht="12.75">
      <c r="A598" s="7" t="s">
        <v>102</v>
      </c>
      <c r="B598" s="4" t="s">
        <v>103</v>
      </c>
      <c r="C598" s="5">
        <f t="shared" si="99"/>
        <v>16000</v>
      </c>
      <c r="D598" s="5">
        <f t="shared" si="99"/>
        <v>56000</v>
      </c>
      <c r="E598" s="5">
        <f t="shared" si="99"/>
        <v>55998</v>
      </c>
      <c r="F598" s="24">
        <f t="shared" si="100"/>
        <v>3.499875</v>
      </c>
    </row>
    <row r="599" spans="1:6" ht="12.75">
      <c r="A599" s="7" t="s">
        <v>110</v>
      </c>
      <c r="B599" s="4" t="s">
        <v>111</v>
      </c>
      <c r="C599" s="5">
        <f>'Anexa nr.2'!C524+'Anexa nr.3'!C210</f>
        <v>16000</v>
      </c>
      <c r="D599" s="5">
        <f>'Anexa nr.2'!D524+'Anexa nr.3'!D210</f>
        <v>56000</v>
      </c>
      <c r="E599" s="5">
        <f>'Anexa nr.2'!E524+'Anexa nr.3'!E210</f>
        <v>55998</v>
      </c>
      <c r="F599" s="24">
        <f t="shared" si="100"/>
        <v>3.499875</v>
      </c>
    </row>
    <row r="600" spans="1:6" ht="26.25">
      <c r="A600" s="7" t="s">
        <v>309</v>
      </c>
      <c r="B600" s="4" t="s">
        <v>310</v>
      </c>
      <c r="C600" s="5">
        <f aca="true" t="shared" si="101" ref="C600:E604">C601</f>
        <v>187000</v>
      </c>
      <c r="D600" s="5">
        <f t="shared" si="101"/>
        <v>187000</v>
      </c>
      <c r="E600" s="5">
        <f t="shared" si="101"/>
        <v>174055</v>
      </c>
      <c r="F600" s="24">
        <f t="shared" si="100"/>
        <v>0.9307754010695187</v>
      </c>
    </row>
    <row r="601" spans="1:6" ht="12.75">
      <c r="A601" s="7" t="s">
        <v>311</v>
      </c>
      <c r="B601" s="4" t="s">
        <v>312</v>
      </c>
      <c r="C601" s="5">
        <f t="shared" si="101"/>
        <v>187000</v>
      </c>
      <c r="D601" s="5">
        <f t="shared" si="101"/>
        <v>187000</v>
      </c>
      <c r="E601" s="5">
        <f t="shared" si="101"/>
        <v>174055</v>
      </c>
      <c r="F601" s="24">
        <f t="shared" si="100"/>
        <v>0.9307754010695187</v>
      </c>
    </row>
    <row r="602" spans="1:6" ht="12.75">
      <c r="A602" s="7" t="s">
        <v>274</v>
      </c>
      <c r="B602" s="4" t="s">
        <v>89</v>
      </c>
      <c r="C602" s="5">
        <f t="shared" si="101"/>
        <v>187000</v>
      </c>
      <c r="D602" s="5">
        <f t="shared" si="101"/>
        <v>187000</v>
      </c>
      <c r="E602" s="5">
        <f t="shared" si="101"/>
        <v>174055</v>
      </c>
      <c r="F602" s="24">
        <f t="shared" si="100"/>
        <v>0.9307754010695187</v>
      </c>
    </row>
    <row r="603" spans="1:6" ht="12.75">
      <c r="A603" s="7" t="s">
        <v>98</v>
      </c>
      <c r="B603" s="4" t="s">
        <v>99</v>
      </c>
      <c r="C603" s="5">
        <f t="shared" si="101"/>
        <v>187000</v>
      </c>
      <c r="D603" s="5">
        <f t="shared" si="101"/>
        <v>187000</v>
      </c>
      <c r="E603" s="5">
        <f t="shared" si="101"/>
        <v>174055</v>
      </c>
      <c r="F603" s="24">
        <f t="shared" si="100"/>
        <v>0.9307754010695187</v>
      </c>
    </row>
    <row r="604" spans="1:6" ht="12.75">
      <c r="A604" s="7" t="s">
        <v>100</v>
      </c>
      <c r="B604" s="4" t="s">
        <v>101</v>
      </c>
      <c r="C604" s="5">
        <f t="shared" si="101"/>
        <v>187000</v>
      </c>
      <c r="D604" s="5">
        <f t="shared" si="101"/>
        <v>187000</v>
      </c>
      <c r="E604" s="5">
        <f t="shared" si="101"/>
        <v>174055</v>
      </c>
      <c r="F604" s="24">
        <f t="shared" si="100"/>
        <v>0.9307754010695187</v>
      </c>
    </row>
    <row r="605" spans="1:6" ht="12.75">
      <c r="A605" s="7" t="s">
        <v>102</v>
      </c>
      <c r="B605" s="4" t="s">
        <v>103</v>
      </c>
      <c r="C605" s="5">
        <f>C607+C606</f>
        <v>187000</v>
      </c>
      <c r="D605" s="5">
        <f>D607+D606</f>
        <v>187000</v>
      </c>
      <c r="E605" s="5">
        <f>E607+E606</f>
        <v>174055</v>
      </c>
      <c r="F605" s="24">
        <f t="shared" si="100"/>
        <v>0.9307754010695187</v>
      </c>
    </row>
    <row r="606" spans="1:6" ht="12.75">
      <c r="A606" s="7" t="s">
        <v>106</v>
      </c>
      <c r="B606" s="4" t="s">
        <v>107</v>
      </c>
      <c r="C606" s="5">
        <f>'Anexa nr.2'!C531</f>
        <v>100000</v>
      </c>
      <c r="D606" s="5">
        <f>'Anexa nr.2'!D531</f>
        <v>100000</v>
      </c>
      <c r="E606" s="5">
        <f>'Anexa nr.2'!E531</f>
        <v>89428</v>
      </c>
      <c r="F606" s="24">
        <f t="shared" si="100"/>
        <v>0.89428</v>
      </c>
    </row>
    <row r="607" spans="1:6" ht="12.75">
      <c r="A607" s="7" t="s">
        <v>110</v>
      </c>
      <c r="B607" s="4" t="s">
        <v>111</v>
      </c>
      <c r="C607" s="5">
        <f>'Anexa nr.2'!C532</f>
        <v>87000</v>
      </c>
      <c r="D607" s="5">
        <f>'Anexa nr.2'!D532</f>
        <v>87000</v>
      </c>
      <c r="E607" s="5">
        <f>'Anexa nr.2'!E532</f>
        <v>84627</v>
      </c>
      <c r="F607" s="24">
        <f t="shared" si="100"/>
        <v>0.9727241379310345</v>
      </c>
    </row>
    <row r="608" spans="1:6" ht="26.25">
      <c r="A608" s="7" t="s">
        <v>350</v>
      </c>
      <c r="B608" s="4" t="s">
        <v>314</v>
      </c>
      <c r="C608" s="5">
        <f>C609+C615+C634+C651</f>
        <v>49534000</v>
      </c>
      <c r="D608" s="5">
        <f>D609+D615+D634+D651</f>
        <v>50107000</v>
      </c>
      <c r="E608" s="5">
        <f>E609+E615+E634+E651</f>
        <v>31985041</v>
      </c>
      <c r="F608" s="24">
        <f t="shared" si="100"/>
        <v>0.645718920337546</v>
      </c>
    </row>
    <row r="609" spans="1:6" ht="12.75">
      <c r="A609" s="7" t="s">
        <v>351</v>
      </c>
      <c r="B609" s="4" t="s">
        <v>316</v>
      </c>
      <c r="C609" s="5">
        <f aca="true" t="shared" si="102" ref="C609:E613">C610</f>
        <v>0</v>
      </c>
      <c r="D609" s="5">
        <f t="shared" si="102"/>
        <v>102000</v>
      </c>
      <c r="E609" s="5">
        <f t="shared" si="102"/>
        <v>101999</v>
      </c>
      <c r="F609" s="24" t="e">
        <f t="shared" si="100"/>
        <v>#DIV/0!</v>
      </c>
    </row>
    <row r="610" spans="1:6" ht="12.75">
      <c r="A610" s="7" t="s">
        <v>274</v>
      </c>
      <c r="B610" s="4" t="s">
        <v>89</v>
      </c>
      <c r="C610" s="5">
        <f t="shared" si="102"/>
        <v>0</v>
      </c>
      <c r="D610" s="5">
        <f t="shared" si="102"/>
        <v>102000</v>
      </c>
      <c r="E610" s="5">
        <f t="shared" si="102"/>
        <v>101999</v>
      </c>
      <c r="F610" s="24" t="e">
        <f t="shared" si="100"/>
        <v>#DIV/0!</v>
      </c>
    </row>
    <row r="611" spans="1:6" ht="12.75">
      <c r="A611" s="7" t="s">
        <v>98</v>
      </c>
      <c r="B611" s="4" t="s">
        <v>99</v>
      </c>
      <c r="C611" s="5">
        <f t="shared" si="102"/>
        <v>0</v>
      </c>
      <c r="D611" s="5">
        <f t="shared" si="102"/>
        <v>102000</v>
      </c>
      <c r="E611" s="5">
        <f t="shared" si="102"/>
        <v>101999</v>
      </c>
      <c r="F611" s="24" t="e">
        <f t="shared" si="100"/>
        <v>#DIV/0!</v>
      </c>
    </row>
    <row r="612" spans="1:6" ht="12.75">
      <c r="A612" s="7" t="s">
        <v>100</v>
      </c>
      <c r="B612" s="4" t="s">
        <v>101</v>
      </c>
      <c r="C612" s="5">
        <f t="shared" si="102"/>
        <v>0</v>
      </c>
      <c r="D612" s="5">
        <f t="shared" si="102"/>
        <v>102000</v>
      </c>
      <c r="E612" s="5">
        <f t="shared" si="102"/>
        <v>101999</v>
      </c>
      <c r="F612" s="24" t="e">
        <f t="shared" si="100"/>
        <v>#DIV/0!</v>
      </c>
    </row>
    <row r="613" spans="1:6" ht="12.75">
      <c r="A613" s="7" t="s">
        <v>102</v>
      </c>
      <c r="B613" s="4" t="s">
        <v>103</v>
      </c>
      <c r="C613" s="5">
        <f t="shared" si="102"/>
        <v>0</v>
      </c>
      <c r="D613" s="5">
        <f t="shared" si="102"/>
        <v>102000</v>
      </c>
      <c r="E613" s="5">
        <f t="shared" si="102"/>
        <v>101999</v>
      </c>
      <c r="F613" s="24" t="e">
        <f t="shared" si="100"/>
        <v>#DIV/0!</v>
      </c>
    </row>
    <row r="614" spans="1:6" ht="12.75">
      <c r="A614" s="7" t="s">
        <v>110</v>
      </c>
      <c r="B614" s="4" t="s">
        <v>111</v>
      </c>
      <c r="C614" s="5">
        <f>'Anexa nr.2'!C539</f>
        <v>0</v>
      </c>
      <c r="D614" s="5">
        <f>'Anexa nr.2'!D539</f>
        <v>102000</v>
      </c>
      <c r="E614" s="5">
        <f>'Anexa nr.2'!E539</f>
        <v>101999</v>
      </c>
      <c r="F614" s="24" t="e">
        <f t="shared" si="100"/>
        <v>#DIV/0!</v>
      </c>
    </row>
    <row r="615" spans="1:6" ht="12.75">
      <c r="A615" s="7" t="s">
        <v>317</v>
      </c>
      <c r="B615" s="4" t="s">
        <v>318</v>
      </c>
      <c r="C615" s="5">
        <f>C616</f>
        <v>26504000</v>
      </c>
      <c r="D615" s="5">
        <f>D616</f>
        <v>28222000</v>
      </c>
      <c r="E615" s="5">
        <f>E616</f>
        <v>25073526</v>
      </c>
      <c r="F615" s="24">
        <f t="shared" si="100"/>
        <v>0.9460279957742228</v>
      </c>
    </row>
    <row r="616" spans="1:7" ht="12.75">
      <c r="A616" s="7" t="s">
        <v>274</v>
      </c>
      <c r="B616" s="4" t="s">
        <v>89</v>
      </c>
      <c r="C616" s="5">
        <f>C617+C621+C628+C624+C632</f>
        <v>26504000</v>
      </c>
      <c r="D616" s="5">
        <f>D617+D621+D628+D624+D632</f>
        <v>28222000</v>
      </c>
      <c r="E616" s="5">
        <f>E617+E621+E628+E624+E632</f>
        <v>25073526</v>
      </c>
      <c r="F616" s="24">
        <f t="shared" si="100"/>
        <v>0.9460279957742228</v>
      </c>
      <c r="G616" s="12"/>
    </row>
    <row r="617" spans="1:6" ht="26.25">
      <c r="A617" s="7" t="s">
        <v>275</v>
      </c>
      <c r="B617" s="4" t="s">
        <v>276</v>
      </c>
      <c r="C617" s="5">
        <f>C618</f>
        <v>458000</v>
      </c>
      <c r="D617" s="5">
        <f>D618</f>
        <v>1214000</v>
      </c>
      <c r="E617" s="5">
        <f>E618</f>
        <v>1077787</v>
      </c>
      <c r="F617" s="24">
        <f t="shared" si="100"/>
        <v>2.3532467248908295</v>
      </c>
    </row>
    <row r="618" spans="1:6" ht="12.75">
      <c r="A618" s="7" t="s">
        <v>277</v>
      </c>
      <c r="B618" s="4" t="s">
        <v>278</v>
      </c>
      <c r="C618" s="5">
        <f>C619+C620</f>
        <v>458000</v>
      </c>
      <c r="D618" s="5">
        <f>D619+D620</f>
        <v>1214000</v>
      </c>
      <c r="E618" s="5">
        <f>E619+E620</f>
        <v>1077787</v>
      </c>
      <c r="F618" s="24">
        <f t="shared" si="100"/>
        <v>2.3532467248908295</v>
      </c>
    </row>
    <row r="619" spans="1:6" ht="26.25">
      <c r="A619" s="7" t="s">
        <v>279</v>
      </c>
      <c r="B619" s="4" t="s">
        <v>280</v>
      </c>
      <c r="C619" s="5">
        <f>'Anexa nr.2'!C545</f>
        <v>0</v>
      </c>
      <c r="D619" s="5">
        <f>'Anexa nr.2'!D545</f>
        <v>756000</v>
      </c>
      <c r="E619" s="5">
        <f>'Anexa nr.2'!E545</f>
        <v>723497</v>
      </c>
      <c r="F619" s="24" t="e">
        <f t="shared" si="100"/>
        <v>#DIV/0!</v>
      </c>
    </row>
    <row r="620" spans="1:6" ht="12.75">
      <c r="A620" s="7" t="s">
        <v>281</v>
      </c>
      <c r="B620" s="4" t="s">
        <v>282</v>
      </c>
      <c r="C620" s="5">
        <f>'Anexa nr.2'!C546</f>
        <v>458000</v>
      </c>
      <c r="D620" s="5">
        <f>'Anexa nr.2'!D546</f>
        <v>458000</v>
      </c>
      <c r="E620" s="5">
        <f>'Anexa nr.2'!E546</f>
        <v>354290</v>
      </c>
      <c r="F620" s="24">
        <f t="shared" si="100"/>
        <v>0.7735589519650655</v>
      </c>
    </row>
    <row r="621" spans="1:6" ht="12.75">
      <c r="A621" s="7" t="s">
        <v>283</v>
      </c>
      <c r="B621" s="4" t="s">
        <v>284</v>
      </c>
      <c r="C621" s="5">
        <f aca="true" t="shared" si="103" ref="C621:E622">C622</f>
        <v>3866000</v>
      </c>
      <c r="D621" s="5">
        <f t="shared" si="103"/>
        <v>0</v>
      </c>
      <c r="E621" s="5">
        <f t="shared" si="103"/>
        <v>0</v>
      </c>
      <c r="F621" s="24">
        <f t="shared" si="100"/>
        <v>0</v>
      </c>
    </row>
    <row r="622" spans="1:6" ht="26.25">
      <c r="A622" s="7" t="s">
        <v>285</v>
      </c>
      <c r="B622" s="4" t="s">
        <v>286</v>
      </c>
      <c r="C622" s="5">
        <f t="shared" si="103"/>
        <v>3866000</v>
      </c>
      <c r="D622" s="5">
        <f t="shared" si="103"/>
        <v>0</v>
      </c>
      <c r="E622" s="5">
        <f t="shared" si="103"/>
        <v>0</v>
      </c>
      <c r="F622" s="24">
        <f t="shared" si="100"/>
        <v>0</v>
      </c>
    </row>
    <row r="623" spans="1:6" ht="12.75">
      <c r="A623" s="7" t="s">
        <v>287</v>
      </c>
      <c r="B623" s="4" t="s">
        <v>288</v>
      </c>
      <c r="C623" s="5">
        <f>'Anexa nr.2'!C549</f>
        <v>3866000</v>
      </c>
      <c r="D623" s="5">
        <f>'Anexa nr.2'!D549</f>
        <v>0</v>
      </c>
      <c r="E623" s="5">
        <f>'Anexa nr.2'!E549</f>
        <v>0</v>
      </c>
      <c r="F623" s="24">
        <f t="shared" si="100"/>
        <v>0</v>
      </c>
    </row>
    <row r="624" spans="1:6" ht="39">
      <c r="A624" s="7" t="s">
        <v>90</v>
      </c>
      <c r="B624" s="4" t="s">
        <v>91</v>
      </c>
      <c r="C624" s="5">
        <f>C625</f>
        <v>0</v>
      </c>
      <c r="D624" s="5">
        <f>D625</f>
        <v>3720000</v>
      </c>
      <c r="E624" s="5">
        <f>E625</f>
        <v>3694932</v>
      </c>
      <c r="F624" s="24" t="e">
        <f t="shared" si="100"/>
        <v>#DIV/0!</v>
      </c>
    </row>
    <row r="625" spans="1:6" ht="26.25">
      <c r="A625" s="7" t="s">
        <v>92</v>
      </c>
      <c r="B625" s="4" t="s">
        <v>93</v>
      </c>
      <c r="C625" s="5">
        <f>C626+C627</f>
        <v>0</v>
      </c>
      <c r="D625" s="5">
        <f>D626+D627</f>
        <v>3720000</v>
      </c>
      <c r="E625" s="5">
        <f>E626+E627</f>
        <v>3694932</v>
      </c>
      <c r="F625" s="24" t="e">
        <f t="shared" si="100"/>
        <v>#DIV/0!</v>
      </c>
    </row>
    <row r="626" spans="1:6" ht="12.75">
      <c r="A626" s="7" t="s">
        <v>94</v>
      </c>
      <c r="B626" s="4" t="s">
        <v>95</v>
      </c>
      <c r="C626" s="5">
        <f>'Anexa nr.3'!C216</f>
        <v>0</v>
      </c>
      <c r="D626" s="5">
        <f>'Anexa nr.3'!D216</f>
        <v>0</v>
      </c>
      <c r="E626" s="5"/>
      <c r="F626" s="24"/>
    </row>
    <row r="627" spans="1:6" ht="12.75">
      <c r="A627" s="7" t="s">
        <v>96</v>
      </c>
      <c r="B627" s="4" t="s">
        <v>97</v>
      </c>
      <c r="C627" s="5">
        <f>'Anexa nr.3'!C217</f>
        <v>0</v>
      </c>
      <c r="D627" s="5">
        <f>'Anexa nr.3'!D217</f>
        <v>3720000</v>
      </c>
      <c r="E627" s="5">
        <f>'Anexa nr.3'!E217</f>
        <v>3694932</v>
      </c>
      <c r="F627" s="24" t="e">
        <f aca="true" t="shared" si="104" ref="F627:F635">E627/C627</f>
        <v>#DIV/0!</v>
      </c>
    </row>
    <row r="628" spans="1:6" ht="12.75">
      <c r="A628" s="7" t="s">
        <v>98</v>
      </c>
      <c r="B628" s="4" t="s">
        <v>99</v>
      </c>
      <c r="C628" s="5">
        <f aca="true" t="shared" si="105" ref="C628:E630">C629</f>
        <v>22180000</v>
      </c>
      <c r="D628" s="5">
        <f t="shared" si="105"/>
        <v>23288000</v>
      </c>
      <c r="E628" s="5">
        <f t="shared" si="105"/>
        <v>20313835</v>
      </c>
      <c r="F628" s="24">
        <f t="shared" si="104"/>
        <v>0.9158627141568981</v>
      </c>
    </row>
    <row r="629" spans="1:6" ht="12.75">
      <c r="A629" s="7" t="s">
        <v>100</v>
      </c>
      <c r="B629" s="4" t="s">
        <v>101</v>
      </c>
      <c r="C629" s="5">
        <f t="shared" si="105"/>
        <v>22180000</v>
      </c>
      <c r="D629" s="5">
        <f t="shared" si="105"/>
        <v>23288000</v>
      </c>
      <c r="E629" s="5">
        <f t="shared" si="105"/>
        <v>20313835</v>
      </c>
      <c r="F629" s="24">
        <f t="shared" si="104"/>
        <v>0.9158627141568981</v>
      </c>
    </row>
    <row r="630" spans="1:6" ht="12.75">
      <c r="A630" s="7" t="s">
        <v>102</v>
      </c>
      <c r="B630" s="4" t="s">
        <v>103</v>
      </c>
      <c r="C630" s="5">
        <f t="shared" si="105"/>
        <v>22180000</v>
      </c>
      <c r="D630" s="5">
        <f t="shared" si="105"/>
        <v>23288000</v>
      </c>
      <c r="E630" s="5">
        <f t="shared" si="105"/>
        <v>20313835</v>
      </c>
      <c r="F630" s="24">
        <f t="shared" si="104"/>
        <v>0.9158627141568981</v>
      </c>
    </row>
    <row r="631" spans="1:6" ht="12.75">
      <c r="A631" s="7" t="s">
        <v>110</v>
      </c>
      <c r="B631" s="4" t="s">
        <v>111</v>
      </c>
      <c r="C631" s="5">
        <f>'Anexa nr.2'!C553+'Anexa nr.3'!C219</f>
        <v>22180000</v>
      </c>
      <c r="D631" s="5">
        <f>'Anexa nr.2'!D553+'Anexa nr.3'!D219</f>
        <v>23288000</v>
      </c>
      <c r="E631" s="5">
        <f>'Anexa nr.2'!E553+'Anexa nr.3'!E219</f>
        <v>20313835</v>
      </c>
      <c r="F631" s="24">
        <f t="shared" si="104"/>
        <v>0.9158627141568981</v>
      </c>
    </row>
    <row r="632" spans="1:6" ht="27">
      <c r="A632" s="7" t="s">
        <v>375</v>
      </c>
      <c r="B632" s="4" t="s">
        <v>377</v>
      </c>
      <c r="C632" s="5">
        <f>C633</f>
        <v>0</v>
      </c>
      <c r="D632" s="5">
        <f>D633</f>
        <v>0</v>
      </c>
      <c r="E632" s="5">
        <f>E633</f>
        <v>-13028</v>
      </c>
      <c r="F632" s="24"/>
    </row>
    <row r="633" spans="1:6" ht="27">
      <c r="A633" s="7" t="s">
        <v>384</v>
      </c>
      <c r="B633" s="21">
        <v>8501</v>
      </c>
      <c r="C633" s="5">
        <f>'Anexa nr.3'!C226</f>
        <v>0</v>
      </c>
      <c r="D633" s="5">
        <f>'Anexa nr.3'!D226</f>
        <v>0</v>
      </c>
      <c r="E633" s="5">
        <f>'Anexa nr.3'!E226</f>
        <v>-13028</v>
      </c>
      <c r="F633" s="24"/>
    </row>
    <row r="634" spans="1:6" ht="12.75">
      <c r="A634" s="7" t="s">
        <v>319</v>
      </c>
      <c r="B634" s="4" t="s">
        <v>320</v>
      </c>
      <c r="C634" s="5">
        <f>C635</f>
        <v>19602000</v>
      </c>
      <c r="D634" s="5">
        <f>D635</f>
        <v>18415000</v>
      </c>
      <c r="E634" s="5">
        <f>E635</f>
        <v>4568611</v>
      </c>
      <c r="F634" s="24">
        <f t="shared" si="104"/>
        <v>0.23306861544740332</v>
      </c>
    </row>
    <row r="635" spans="1:6" ht="12.75">
      <c r="A635" s="7" t="s">
        <v>274</v>
      </c>
      <c r="B635" s="4" t="s">
        <v>89</v>
      </c>
      <c r="C635" s="5">
        <f>C636+C639+C642+C647</f>
        <v>19602000</v>
      </c>
      <c r="D635" s="5">
        <f>D636+D639+D642+D647</f>
        <v>18415000</v>
      </c>
      <c r="E635" s="5">
        <f>E636+E639+E642+E647</f>
        <v>4568611</v>
      </c>
      <c r="F635" s="24">
        <f t="shared" si="104"/>
        <v>0.23306861544740332</v>
      </c>
    </row>
    <row r="636" spans="1:6" ht="26.25">
      <c r="A636" s="7" t="s">
        <v>275</v>
      </c>
      <c r="B636" s="4" t="s">
        <v>276</v>
      </c>
      <c r="C636" s="5">
        <f>C637</f>
        <v>0</v>
      </c>
      <c r="D636" s="5">
        <f>D637</f>
        <v>0</v>
      </c>
      <c r="E636" s="5"/>
      <c r="F636" s="24"/>
    </row>
    <row r="637" spans="1:6" ht="12.75">
      <c r="A637" s="7" t="s">
        <v>277</v>
      </c>
      <c r="B637" s="4" t="s">
        <v>278</v>
      </c>
      <c r="C637" s="5">
        <f>C638</f>
        <v>0</v>
      </c>
      <c r="D637" s="5">
        <f>D638</f>
        <v>0</v>
      </c>
      <c r="E637" s="5"/>
      <c r="F637" s="24"/>
    </row>
    <row r="638" spans="1:6" ht="12.75">
      <c r="A638" s="7" t="s">
        <v>281</v>
      </c>
      <c r="B638" s="4" t="s">
        <v>282</v>
      </c>
      <c r="C638" s="5"/>
      <c r="D638" s="5"/>
      <c r="E638" s="5"/>
      <c r="F638" s="24"/>
    </row>
    <row r="639" spans="1:6" ht="39">
      <c r="A639" s="7" t="s">
        <v>291</v>
      </c>
      <c r="B639" s="4" t="s">
        <v>292</v>
      </c>
      <c r="C639" s="5">
        <f aca="true" t="shared" si="106" ref="C639:E640">C640</f>
        <v>1949000</v>
      </c>
      <c r="D639" s="5">
        <f t="shared" si="106"/>
        <v>1949000</v>
      </c>
      <c r="E639" s="5">
        <f t="shared" si="106"/>
        <v>0</v>
      </c>
      <c r="F639" s="24">
        <f aca="true" t="shared" si="107" ref="F639:F661">E639/C639</f>
        <v>0</v>
      </c>
    </row>
    <row r="640" spans="1:6" ht="26.25">
      <c r="A640" s="7" t="s">
        <v>293</v>
      </c>
      <c r="B640" s="4" t="s">
        <v>294</v>
      </c>
      <c r="C640" s="5">
        <f t="shared" si="106"/>
        <v>1949000</v>
      </c>
      <c r="D640" s="5">
        <f t="shared" si="106"/>
        <v>1949000</v>
      </c>
      <c r="E640" s="5">
        <f t="shared" si="106"/>
        <v>0</v>
      </c>
      <c r="F640" s="24">
        <f t="shared" si="107"/>
        <v>0</v>
      </c>
    </row>
    <row r="641" spans="1:6" ht="12.75">
      <c r="A641" s="7" t="s">
        <v>295</v>
      </c>
      <c r="B641" s="4" t="s">
        <v>296</v>
      </c>
      <c r="C641" s="5">
        <f>'Anexa nr.2'!C561</f>
        <v>1949000</v>
      </c>
      <c r="D641" s="5">
        <f>'Anexa nr.2'!D561</f>
        <v>1949000</v>
      </c>
      <c r="E641" s="5">
        <f>'Anexa nr.2'!E561</f>
        <v>0</v>
      </c>
      <c r="F641" s="24">
        <f t="shared" si="107"/>
        <v>0</v>
      </c>
    </row>
    <row r="642" spans="1:6" ht="39">
      <c r="A642" s="7" t="s">
        <v>90</v>
      </c>
      <c r="B642" s="4" t="s">
        <v>91</v>
      </c>
      <c r="C642" s="5">
        <f>C643</f>
        <v>13541000</v>
      </c>
      <c r="D642" s="5">
        <f>D643</f>
        <v>13401000</v>
      </c>
      <c r="E642" s="5">
        <f>E643</f>
        <v>2611122</v>
      </c>
      <c r="F642" s="24">
        <f t="shared" si="107"/>
        <v>0.1928308101321911</v>
      </c>
    </row>
    <row r="643" spans="1:6" ht="26.25">
      <c r="A643" s="7" t="s">
        <v>92</v>
      </c>
      <c r="B643" s="4" t="s">
        <v>93</v>
      </c>
      <c r="C643" s="5">
        <f>C644+C645+C646</f>
        <v>13541000</v>
      </c>
      <c r="D643" s="5">
        <f>D644+D645+D646</f>
        <v>13401000</v>
      </c>
      <c r="E643" s="5">
        <f>E644+E645+E646</f>
        <v>2611122</v>
      </c>
      <c r="F643" s="24">
        <f t="shared" si="107"/>
        <v>0.1928308101321911</v>
      </c>
    </row>
    <row r="644" spans="1:6" ht="12.75">
      <c r="A644" s="7" t="s">
        <v>94</v>
      </c>
      <c r="B644" s="4" t="s">
        <v>95</v>
      </c>
      <c r="C644" s="5">
        <f>'Anexa nr.2'!C564</f>
        <v>1733000</v>
      </c>
      <c r="D644" s="5">
        <f>'Anexa nr.2'!D564</f>
        <v>1733000</v>
      </c>
      <c r="E644" s="5">
        <f>'Anexa nr.2'!E564</f>
        <v>315740</v>
      </c>
      <c r="F644" s="24">
        <f t="shared" si="107"/>
        <v>0.1821927293710329</v>
      </c>
    </row>
    <row r="645" spans="1:6" ht="12.75">
      <c r="A645" s="7" t="s">
        <v>96</v>
      </c>
      <c r="B645" s="4" t="s">
        <v>97</v>
      </c>
      <c r="C645" s="5">
        <f>'Anexa nr.2'!C565</f>
        <v>9814000</v>
      </c>
      <c r="D645" s="5">
        <f>'Anexa nr.2'!D565</f>
        <v>9814000</v>
      </c>
      <c r="E645" s="5">
        <f>'Anexa nr.2'!E565</f>
        <v>1789197</v>
      </c>
      <c r="F645" s="24">
        <f t="shared" si="107"/>
        <v>0.1823106786223762</v>
      </c>
    </row>
    <row r="646" spans="1:6" ht="12.75">
      <c r="A646" s="7" t="s">
        <v>295</v>
      </c>
      <c r="B646" s="4" t="s">
        <v>297</v>
      </c>
      <c r="C646" s="5">
        <f>'Anexa nr.2'!C566</f>
        <v>1994000</v>
      </c>
      <c r="D646" s="5">
        <f>'Anexa nr.2'!D566</f>
        <v>1854000</v>
      </c>
      <c r="E646" s="5">
        <f>'Anexa nr.2'!E566</f>
        <v>506185</v>
      </c>
      <c r="F646" s="24">
        <f t="shared" si="107"/>
        <v>0.2538540621865597</v>
      </c>
    </row>
    <row r="647" spans="1:6" ht="12.75">
      <c r="A647" s="7" t="s">
        <v>98</v>
      </c>
      <c r="B647" s="4" t="s">
        <v>99</v>
      </c>
      <c r="C647" s="5">
        <f aca="true" t="shared" si="108" ref="C647:E649">C648</f>
        <v>4112000</v>
      </c>
      <c r="D647" s="5">
        <f t="shared" si="108"/>
        <v>3065000</v>
      </c>
      <c r="E647" s="5">
        <f t="shared" si="108"/>
        <v>1957489</v>
      </c>
      <c r="F647" s="24">
        <f t="shared" si="107"/>
        <v>0.4760430447470817</v>
      </c>
    </row>
    <row r="648" spans="1:6" ht="12.75">
      <c r="A648" s="7" t="s">
        <v>100</v>
      </c>
      <c r="B648" s="4" t="s">
        <v>101</v>
      </c>
      <c r="C648" s="5">
        <f t="shared" si="108"/>
        <v>4112000</v>
      </c>
      <c r="D648" s="5">
        <f t="shared" si="108"/>
        <v>3065000</v>
      </c>
      <c r="E648" s="5">
        <f t="shared" si="108"/>
        <v>1957489</v>
      </c>
      <c r="F648" s="24">
        <f t="shared" si="107"/>
        <v>0.4760430447470817</v>
      </c>
    </row>
    <row r="649" spans="1:6" ht="12.75">
      <c r="A649" s="7" t="s">
        <v>102</v>
      </c>
      <c r="B649" s="4" t="s">
        <v>103</v>
      </c>
      <c r="C649" s="5">
        <f t="shared" si="108"/>
        <v>4112000</v>
      </c>
      <c r="D649" s="5">
        <f t="shared" si="108"/>
        <v>3065000</v>
      </c>
      <c r="E649" s="5">
        <f t="shared" si="108"/>
        <v>1957489</v>
      </c>
      <c r="F649" s="24">
        <f t="shared" si="107"/>
        <v>0.4760430447470817</v>
      </c>
    </row>
    <row r="650" spans="1:6" ht="12.75">
      <c r="A650" s="7" t="s">
        <v>110</v>
      </c>
      <c r="B650" s="4" t="s">
        <v>111</v>
      </c>
      <c r="C650" s="5">
        <f>'Anexa nr.2'!C570+'Anexa nr.3'!C232</f>
        <v>4112000</v>
      </c>
      <c r="D650" s="5">
        <f>'Anexa nr.2'!D570+'Anexa nr.3'!D232</f>
        <v>3065000</v>
      </c>
      <c r="E650" s="5">
        <f>'Anexa nr.2'!E570+'Anexa nr.3'!E232</f>
        <v>1957489</v>
      </c>
      <c r="F650" s="24">
        <f t="shared" si="107"/>
        <v>0.4760430447470817</v>
      </c>
    </row>
    <row r="651" spans="1:6" ht="39">
      <c r="A651" s="7" t="s">
        <v>345</v>
      </c>
      <c r="B651" s="4" t="s">
        <v>322</v>
      </c>
      <c r="C651" s="5">
        <f>C652</f>
        <v>3428000</v>
      </c>
      <c r="D651" s="5">
        <f>D652</f>
        <v>3368000</v>
      </c>
      <c r="E651" s="5">
        <f>E652</f>
        <v>2240905</v>
      </c>
      <c r="F651" s="24">
        <f t="shared" si="107"/>
        <v>0.6537062427071179</v>
      </c>
    </row>
    <row r="652" spans="1:6" ht="12.75">
      <c r="A652" s="7" t="s">
        <v>274</v>
      </c>
      <c r="B652" s="4" t="s">
        <v>89</v>
      </c>
      <c r="C652" s="5">
        <f>C653+C657</f>
        <v>3428000</v>
      </c>
      <c r="D652" s="5">
        <f>D653+D657</f>
        <v>3368000</v>
      </c>
      <c r="E652" s="5">
        <f>E653+E657</f>
        <v>2240905</v>
      </c>
      <c r="F652" s="24">
        <f t="shared" si="107"/>
        <v>0.6537062427071179</v>
      </c>
    </row>
    <row r="653" spans="1:6" ht="39">
      <c r="A653" s="7" t="s">
        <v>90</v>
      </c>
      <c r="B653" s="4" t="s">
        <v>91</v>
      </c>
      <c r="C653" s="5">
        <f>C654</f>
        <v>1475000</v>
      </c>
      <c r="D653" s="5">
        <f>D654</f>
        <v>1475000</v>
      </c>
      <c r="E653" s="5">
        <f>E654</f>
        <v>636590</v>
      </c>
      <c r="F653" s="24">
        <f t="shared" si="107"/>
        <v>0.4315864406779661</v>
      </c>
    </row>
    <row r="654" spans="1:6" ht="12.75">
      <c r="A654" s="7" t="s">
        <v>298</v>
      </c>
      <c r="B654" s="4" t="s">
        <v>299</v>
      </c>
      <c r="C654" s="5">
        <f>C655+C656</f>
        <v>1475000</v>
      </c>
      <c r="D654" s="5">
        <f>D655+D656</f>
        <v>1475000</v>
      </c>
      <c r="E654" s="5">
        <f>E655+E656</f>
        <v>636590</v>
      </c>
      <c r="F654" s="24">
        <f t="shared" si="107"/>
        <v>0.4315864406779661</v>
      </c>
    </row>
    <row r="655" spans="1:6" ht="12.75">
      <c r="A655" s="7" t="s">
        <v>94</v>
      </c>
      <c r="B655" s="4" t="s">
        <v>300</v>
      </c>
      <c r="C655" s="5">
        <f>'Anexa nr.2'!C575</f>
        <v>230000</v>
      </c>
      <c r="D655" s="5">
        <f>'Anexa nr.2'!D575</f>
        <v>230000</v>
      </c>
      <c r="E655" s="5">
        <f>'Anexa nr.2'!E575</f>
        <v>99051</v>
      </c>
      <c r="F655" s="24">
        <f t="shared" si="107"/>
        <v>0.43065652173913044</v>
      </c>
    </row>
    <row r="656" spans="1:6" ht="12.75">
      <c r="A656" s="7" t="s">
        <v>96</v>
      </c>
      <c r="B656" s="4" t="s">
        <v>301</v>
      </c>
      <c r="C656" s="5">
        <f>'Anexa nr.2'!C576</f>
        <v>1245000</v>
      </c>
      <c r="D656" s="5">
        <f>'Anexa nr.2'!D576</f>
        <v>1245000</v>
      </c>
      <c r="E656" s="5">
        <f>'Anexa nr.2'!E576</f>
        <v>537539</v>
      </c>
      <c r="F656" s="24">
        <f t="shared" si="107"/>
        <v>0.4317582329317269</v>
      </c>
    </row>
    <row r="657" spans="1:6" ht="12.75">
      <c r="A657" s="7" t="s">
        <v>98</v>
      </c>
      <c r="B657" s="4" t="s">
        <v>99</v>
      </c>
      <c r="C657" s="5">
        <f aca="true" t="shared" si="109" ref="C657:E658">C658</f>
        <v>1953000</v>
      </c>
      <c r="D657" s="5">
        <f t="shared" si="109"/>
        <v>1893000</v>
      </c>
      <c r="E657" s="5">
        <f t="shared" si="109"/>
        <v>1604315</v>
      </c>
      <c r="F657" s="24">
        <f t="shared" si="107"/>
        <v>0.8214618535586278</v>
      </c>
    </row>
    <row r="658" spans="1:6" ht="12.75">
      <c r="A658" s="7" t="s">
        <v>100</v>
      </c>
      <c r="B658" s="4" t="s">
        <v>101</v>
      </c>
      <c r="C658" s="5">
        <f t="shared" si="109"/>
        <v>1953000</v>
      </c>
      <c r="D658" s="5">
        <f t="shared" si="109"/>
        <v>1893000</v>
      </c>
      <c r="E658" s="5">
        <f t="shared" si="109"/>
        <v>1604315</v>
      </c>
      <c r="F658" s="24">
        <f t="shared" si="107"/>
        <v>0.8214618535586278</v>
      </c>
    </row>
    <row r="659" spans="1:6" ht="12.75">
      <c r="A659" s="7" t="s">
        <v>102</v>
      </c>
      <c r="B659" s="4" t="s">
        <v>103</v>
      </c>
      <c r="C659" s="5">
        <f>C660+C661+C662+C663</f>
        <v>1953000</v>
      </c>
      <c r="D659" s="5">
        <f>D660+D661+D662+D663</f>
        <v>1893000</v>
      </c>
      <c r="E659" s="5">
        <f>E660+E661+E662+E663</f>
        <v>1604315</v>
      </c>
      <c r="F659" s="24">
        <f t="shared" si="107"/>
        <v>0.8214618535586278</v>
      </c>
    </row>
    <row r="660" spans="1:6" ht="12.75">
      <c r="A660" s="7" t="s">
        <v>104</v>
      </c>
      <c r="B660" s="4" t="s">
        <v>105</v>
      </c>
      <c r="C660" s="5">
        <f>'Anexa nr.2'!C580</f>
        <v>1953000</v>
      </c>
      <c r="D660" s="5">
        <f>'Anexa nr.2'!D580</f>
        <v>1768000</v>
      </c>
      <c r="E660" s="5">
        <f>'Anexa nr.2'!E580</f>
        <v>1484760</v>
      </c>
      <c r="F660" s="24">
        <f t="shared" si="107"/>
        <v>0.7602457757296467</v>
      </c>
    </row>
    <row r="661" spans="1:6" ht="12.75">
      <c r="A661" s="7" t="s">
        <v>106</v>
      </c>
      <c r="B661" s="4" t="s">
        <v>107</v>
      </c>
      <c r="C661" s="5">
        <f>'Anexa nr.2'!C581</f>
        <v>0</v>
      </c>
      <c r="D661" s="5">
        <f>'Anexa nr.2'!D581</f>
        <v>95000</v>
      </c>
      <c r="E661" s="5">
        <f>'Anexa nr.2'!E581</f>
        <v>89555</v>
      </c>
      <c r="F661" s="24" t="e">
        <f t="shared" si="107"/>
        <v>#DIV/0!</v>
      </c>
    </row>
    <row r="662" spans="1:6" ht="12.75">
      <c r="A662" s="7" t="s">
        <v>108</v>
      </c>
      <c r="B662" s="4" t="s">
        <v>109</v>
      </c>
      <c r="C662" s="5">
        <f>'Anexa nr.2'!C582</f>
        <v>0</v>
      </c>
      <c r="D662" s="5">
        <f>'Anexa nr.2'!D582</f>
        <v>0</v>
      </c>
      <c r="E662" s="5"/>
      <c r="F662" s="24"/>
    </row>
    <row r="663" spans="1:6" ht="12.75">
      <c r="A663" s="7" t="s">
        <v>110</v>
      </c>
      <c r="B663" s="4" t="s">
        <v>111</v>
      </c>
      <c r="C663" s="5">
        <f>'Anexa nr.2'!C583</f>
        <v>0</v>
      </c>
      <c r="D663" s="5">
        <f>'Anexa nr.2'!D583</f>
        <v>30000</v>
      </c>
      <c r="E663" s="5">
        <f>'Anexa nr.2'!E583</f>
        <v>30000</v>
      </c>
      <c r="F663" s="24" t="e">
        <f aca="true" t="shared" si="110" ref="F663:F669">E663/C663</f>
        <v>#DIV/0!</v>
      </c>
    </row>
    <row r="664" spans="1:6" ht="26.25">
      <c r="A664" s="7" t="s">
        <v>323</v>
      </c>
      <c r="B664" s="4" t="s">
        <v>324</v>
      </c>
      <c r="C664" s="5">
        <f>C665+C670</f>
        <v>751000</v>
      </c>
      <c r="D664" s="5">
        <f>D665+D670</f>
        <v>751000</v>
      </c>
      <c r="E664" s="5">
        <f>E665+E670</f>
        <v>-18000</v>
      </c>
      <c r="F664" s="24">
        <f t="shared" si="110"/>
        <v>-0.023968042609853527</v>
      </c>
    </row>
    <row r="665" spans="1:6" ht="26.25">
      <c r="A665" s="7" t="s">
        <v>325</v>
      </c>
      <c r="B665" s="4" t="s">
        <v>326</v>
      </c>
      <c r="C665" s="5">
        <f aca="true" t="shared" si="111" ref="C665:E668">C666</f>
        <v>751000</v>
      </c>
      <c r="D665" s="5">
        <f t="shared" si="111"/>
        <v>751000</v>
      </c>
      <c r="E665" s="5">
        <f t="shared" si="111"/>
        <v>0</v>
      </c>
      <c r="F665" s="24">
        <f t="shared" si="110"/>
        <v>0</v>
      </c>
    </row>
    <row r="666" spans="1:6" ht="12.75">
      <c r="A666" s="7" t="s">
        <v>274</v>
      </c>
      <c r="B666" s="4" t="s">
        <v>89</v>
      </c>
      <c r="C666" s="5">
        <f t="shared" si="111"/>
        <v>751000</v>
      </c>
      <c r="D666" s="5">
        <f t="shared" si="111"/>
        <v>751000</v>
      </c>
      <c r="E666" s="5">
        <f t="shared" si="111"/>
        <v>0</v>
      </c>
      <c r="F666" s="24">
        <f t="shared" si="110"/>
        <v>0</v>
      </c>
    </row>
    <row r="667" spans="1:6" ht="12.75">
      <c r="A667" s="7" t="s">
        <v>283</v>
      </c>
      <c r="B667" s="4" t="s">
        <v>284</v>
      </c>
      <c r="C667" s="5">
        <f t="shared" si="111"/>
        <v>751000</v>
      </c>
      <c r="D667" s="5">
        <f t="shared" si="111"/>
        <v>751000</v>
      </c>
      <c r="E667" s="5">
        <f t="shared" si="111"/>
        <v>0</v>
      </c>
      <c r="F667" s="24">
        <f t="shared" si="110"/>
        <v>0</v>
      </c>
    </row>
    <row r="668" spans="1:6" ht="26.25">
      <c r="A668" s="7" t="s">
        <v>285</v>
      </c>
      <c r="B668" s="4" t="s">
        <v>286</v>
      </c>
      <c r="C668" s="5">
        <f t="shared" si="111"/>
        <v>751000</v>
      </c>
      <c r="D668" s="5">
        <f t="shared" si="111"/>
        <v>751000</v>
      </c>
      <c r="E668" s="5">
        <f t="shared" si="111"/>
        <v>0</v>
      </c>
      <c r="F668" s="24">
        <f t="shared" si="110"/>
        <v>0</v>
      </c>
    </row>
    <row r="669" spans="1:6" ht="12.75">
      <c r="A669" s="7" t="s">
        <v>287</v>
      </c>
      <c r="B669" s="4" t="s">
        <v>288</v>
      </c>
      <c r="C669" s="5">
        <f>'Anexa nr.2'!C589</f>
        <v>751000</v>
      </c>
      <c r="D669" s="5">
        <f>'Anexa nr.2'!D589</f>
        <v>751000</v>
      </c>
      <c r="E669" s="5">
        <f>'Anexa nr.2'!E589</f>
        <v>0</v>
      </c>
      <c r="F669" s="24">
        <f t="shared" si="110"/>
        <v>0</v>
      </c>
    </row>
    <row r="670" spans="1:6" ht="12.75">
      <c r="A670" s="7" t="s">
        <v>327</v>
      </c>
      <c r="B670" s="4" t="s">
        <v>328</v>
      </c>
      <c r="C670" s="5">
        <f>C671</f>
        <v>0</v>
      </c>
      <c r="D670" s="5">
        <f>D671</f>
        <v>0</v>
      </c>
      <c r="E670" s="5">
        <f>E671</f>
        <v>-18000</v>
      </c>
      <c r="F670" s="24"/>
    </row>
    <row r="671" spans="1:6" ht="12.75">
      <c r="A671" s="7" t="s">
        <v>274</v>
      </c>
      <c r="B671" s="4" t="s">
        <v>89</v>
      </c>
      <c r="C671" s="5">
        <f>C672+C675+C679</f>
        <v>0</v>
      </c>
      <c r="D671" s="5">
        <f>D672+D675+D679</f>
        <v>0</v>
      </c>
      <c r="E671" s="5">
        <f>E672+E675+E679</f>
        <v>-18000</v>
      </c>
      <c r="F671" s="24"/>
    </row>
    <row r="672" spans="1:6" ht="39">
      <c r="A672" s="7" t="s">
        <v>291</v>
      </c>
      <c r="B672" s="4" t="s">
        <v>292</v>
      </c>
      <c r="C672" s="5">
        <f>C673</f>
        <v>0</v>
      </c>
      <c r="D672" s="5">
        <f>D673</f>
        <v>0</v>
      </c>
      <c r="E672" s="5"/>
      <c r="F672" s="24"/>
    </row>
    <row r="673" spans="1:6" ht="26.25">
      <c r="A673" s="7" t="s">
        <v>293</v>
      </c>
      <c r="B673" s="4" t="s">
        <v>294</v>
      </c>
      <c r="C673" s="5">
        <f>C674</f>
        <v>0</v>
      </c>
      <c r="D673" s="5">
        <f>D674</f>
        <v>0</v>
      </c>
      <c r="E673" s="5"/>
      <c r="F673" s="24"/>
    </row>
    <row r="674" spans="1:6" ht="12.75">
      <c r="A674" s="7" t="s">
        <v>295</v>
      </c>
      <c r="B674" s="4" t="s">
        <v>296</v>
      </c>
      <c r="C674" s="5">
        <f>'Anexa nr.2'!C594</f>
        <v>0</v>
      </c>
      <c r="D674" s="5">
        <f>'Anexa nr.2'!D594</f>
        <v>0</v>
      </c>
      <c r="E674" s="5"/>
      <c r="F674" s="24"/>
    </row>
    <row r="675" spans="1:6" ht="12.75">
      <c r="A675" s="7" t="s">
        <v>98</v>
      </c>
      <c r="B675" s="4" t="s">
        <v>99</v>
      </c>
      <c r="C675" s="5">
        <f aca="true" t="shared" si="112" ref="C675:D677">C676</f>
        <v>0</v>
      </c>
      <c r="D675" s="5">
        <f t="shared" si="112"/>
        <v>0</v>
      </c>
      <c r="E675" s="5"/>
      <c r="F675" s="24"/>
    </row>
    <row r="676" spans="1:6" ht="12.75">
      <c r="A676" s="7" t="s">
        <v>100</v>
      </c>
      <c r="B676" s="4" t="s">
        <v>101</v>
      </c>
      <c r="C676" s="5">
        <f t="shared" si="112"/>
        <v>0</v>
      </c>
      <c r="D676" s="5">
        <f t="shared" si="112"/>
        <v>0</v>
      </c>
      <c r="E676" s="5"/>
      <c r="F676" s="24"/>
    </row>
    <row r="677" spans="1:6" ht="12.75">
      <c r="A677" s="7" t="s">
        <v>102</v>
      </c>
      <c r="B677" s="4" t="s">
        <v>103</v>
      </c>
      <c r="C677" s="5">
        <f t="shared" si="112"/>
        <v>0</v>
      </c>
      <c r="D677" s="5">
        <f t="shared" si="112"/>
        <v>0</v>
      </c>
      <c r="E677" s="5"/>
      <c r="F677" s="24"/>
    </row>
    <row r="678" spans="1:6" ht="12.75">
      <c r="A678" s="7" t="s">
        <v>110</v>
      </c>
      <c r="B678" s="4" t="s">
        <v>111</v>
      </c>
      <c r="C678" s="5">
        <f>'Anexa nr.2'!C598</f>
        <v>0</v>
      </c>
      <c r="D678" s="5">
        <f>'Anexa nr.2'!D598</f>
        <v>0</v>
      </c>
      <c r="E678" s="5"/>
      <c r="F678" s="24"/>
    </row>
    <row r="679" spans="1:6" ht="27">
      <c r="A679" s="7" t="s">
        <v>375</v>
      </c>
      <c r="B679" s="4" t="s">
        <v>377</v>
      </c>
      <c r="C679" s="5">
        <f>C680</f>
        <v>0</v>
      </c>
      <c r="D679" s="5">
        <f>D680</f>
        <v>0</v>
      </c>
      <c r="E679" s="5">
        <f>E680</f>
        <v>-18000</v>
      </c>
      <c r="F679" s="24"/>
    </row>
    <row r="680" spans="1:6" ht="27">
      <c r="A680" s="7" t="s">
        <v>384</v>
      </c>
      <c r="B680" s="21">
        <v>8501</v>
      </c>
      <c r="C680" s="5">
        <f>'Anexa nr.2'!C600</f>
        <v>0</v>
      </c>
      <c r="D680" s="5">
        <f>'Anexa nr.2'!D600</f>
        <v>0</v>
      </c>
      <c r="E680" s="5">
        <f>'Anexa nr.2'!E600</f>
        <v>-18000</v>
      </c>
      <c r="F680" s="24"/>
    </row>
    <row r="681" spans="1:6" ht="26.25">
      <c r="A681" s="7" t="s">
        <v>329</v>
      </c>
      <c r="B681" s="4" t="s">
        <v>330</v>
      </c>
      <c r="C681" s="5">
        <f>C682+C703</f>
        <v>195455000</v>
      </c>
      <c r="D681" s="5">
        <f>D682+D703</f>
        <v>179885000</v>
      </c>
      <c r="E681" s="5">
        <f>E682+E703</f>
        <v>72375629</v>
      </c>
      <c r="F681" s="24">
        <f>E681/C681</f>
        <v>0.3702930546673147</v>
      </c>
    </row>
    <row r="682" spans="1:6" ht="12.75">
      <c r="A682" s="7" t="s">
        <v>352</v>
      </c>
      <c r="B682" s="4" t="s">
        <v>334</v>
      </c>
      <c r="C682" s="5">
        <f>C683</f>
        <v>195320000</v>
      </c>
      <c r="D682" s="5">
        <f>D683</f>
        <v>179706000</v>
      </c>
      <c r="E682" s="5">
        <f>E683</f>
        <v>72206211</v>
      </c>
      <c r="F682" s="24">
        <f>E682/C682</f>
        <v>0.36968160454638543</v>
      </c>
    </row>
    <row r="683" spans="1:6" ht="12.75">
      <c r="A683" s="7" t="s">
        <v>274</v>
      </c>
      <c r="B683" s="4" t="s">
        <v>89</v>
      </c>
      <c r="C683" s="5">
        <f>C684+C687+C691+C696+C701</f>
        <v>195320000</v>
      </c>
      <c r="D683" s="5">
        <f>D684+D687+D691+D696+D701</f>
        <v>179706000</v>
      </c>
      <c r="E683" s="5">
        <f>E684+E687+E691+E696+E701</f>
        <v>72206211</v>
      </c>
      <c r="F683" s="24">
        <f>E683/C683</f>
        <v>0.36968160454638543</v>
      </c>
    </row>
    <row r="684" spans="1:6" ht="26.25">
      <c r="A684" s="7" t="s">
        <v>275</v>
      </c>
      <c r="B684" s="4" t="s">
        <v>276</v>
      </c>
      <c r="C684" s="5">
        <f>C685</f>
        <v>0</v>
      </c>
      <c r="D684" s="5">
        <f>D685</f>
        <v>0</v>
      </c>
      <c r="E684" s="5"/>
      <c r="F684" s="24"/>
    </row>
    <row r="685" spans="1:6" ht="12.75">
      <c r="A685" s="7" t="s">
        <v>277</v>
      </c>
      <c r="B685" s="4" t="s">
        <v>278</v>
      </c>
      <c r="C685" s="5">
        <f>C686</f>
        <v>0</v>
      </c>
      <c r="D685" s="5">
        <f>D686</f>
        <v>0</v>
      </c>
      <c r="E685" s="5"/>
      <c r="F685" s="24"/>
    </row>
    <row r="686" spans="1:6" ht="12.75">
      <c r="A686" s="7" t="s">
        <v>281</v>
      </c>
      <c r="B686" s="4" t="s">
        <v>282</v>
      </c>
      <c r="C686" s="5">
        <f>'Anexa nr.2'!C606</f>
        <v>0</v>
      </c>
      <c r="D686" s="5">
        <f>'Anexa nr.2'!D606</f>
        <v>0</v>
      </c>
      <c r="E686" s="5"/>
      <c r="F686" s="24"/>
    </row>
    <row r="687" spans="1:6" ht="12.75">
      <c r="A687" s="7" t="s">
        <v>283</v>
      </c>
      <c r="B687" s="4" t="s">
        <v>284</v>
      </c>
      <c r="C687" s="5">
        <f>C688</f>
        <v>25616000</v>
      </c>
      <c r="D687" s="5">
        <f>D688</f>
        <v>16668000</v>
      </c>
      <c r="E687" s="5">
        <f>E688</f>
        <v>6900677</v>
      </c>
      <c r="F687" s="24">
        <f aca="true" t="shared" si="113" ref="F687:F711">E687/C687</f>
        <v>0.26938932698313556</v>
      </c>
    </row>
    <row r="688" spans="1:6" ht="26.25">
      <c r="A688" s="7" t="s">
        <v>285</v>
      </c>
      <c r="B688" s="4" t="s">
        <v>286</v>
      </c>
      <c r="C688" s="5">
        <f>C690+C689</f>
        <v>25616000</v>
      </c>
      <c r="D688" s="5">
        <f>D690+D689</f>
        <v>16668000</v>
      </c>
      <c r="E688" s="5">
        <f>E690+E689</f>
        <v>6900677</v>
      </c>
      <c r="F688" s="24">
        <f t="shared" si="113"/>
        <v>0.26938932698313556</v>
      </c>
    </row>
    <row r="689" spans="1:6" ht="12.75">
      <c r="A689" s="7" t="s">
        <v>287</v>
      </c>
      <c r="B689" s="4" t="s">
        <v>288</v>
      </c>
      <c r="C689" s="5">
        <f>'Anexa nr.2'!C609</f>
        <v>10967000</v>
      </c>
      <c r="D689" s="5">
        <f>'Anexa nr.2'!D609</f>
        <v>5366000</v>
      </c>
      <c r="E689" s="5">
        <f>'Anexa nr.2'!E609</f>
        <v>37931</v>
      </c>
      <c r="F689" s="24">
        <f t="shared" si="113"/>
        <v>0.003458648673292605</v>
      </c>
    </row>
    <row r="690" spans="1:6" ht="12.75">
      <c r="A690" s="7" t="s">
        <v>289</v>
      </c>
      <c r="B690" s="4" t="s">
        <v>290</v>
      </c>
      <c r="C690" s="5">
        <f>'Anexa nr.2'!C610</f>
        <v>14649000</v>
      </c>
      <c r="D690" s="5">
        <f>'Anexa nr.2'!D610</f>
        <v>11302000</v>
      </c>
      <c r="E690" s="5">
        <f>'Anexa nr.2'!E610</f>
        <v>6862746</v>
      </c>
      <c r="F690" s="24">
        <f t="shared" si="113"/>
        <v>0.4684788040139259</v>
      </c>
    </row>
    <row r="691" spans="1:6" ht="39">
      <c r="A691" s="7" t="s">
        <v>90</v>
      </c>
      <c r="B691" s="4" t="s">
        <v>91</v>
      </c>
      <c r="C691" s="5">
        <f>C692</f>
        <v>104222000</v>
      </c>
      <c r="D691" s="5">
        <f>D692</f>
        <v>104222000</v>
      </c>
      <c r="E691" s="5">
        <f>E692</f>
        <v>41272987</v>
      </c>
      <c r="F691" s="24">
        <f t="shared" si="113"/>
        <v>0.3960103145209265</v>
      </c>
    </row>
    <row r="692" spans="1:6" ht="26.25">
      <c r="A692" s="7" t="s">
        <v>92</v>
      </c>
      <c r="B692" s="4" t="s">
        <v>93</v>
      </c>
      <c r="C692" s="5">
        <f>C693+C694+C695</f>
        <v>104222000</v>
      </c>
      <c r="D692" s="5">
        <f>D693+D694+D695</f>
        <v>104222000</v>
      </c>
      <c r="E692" s="5">
        <f>E693+E694+E695</f>
        <v>41272987</v>
      </c>
      <c r="F692" s="24">
        <f t="shared" si="113"/>
        <v>0.3960103145209265</v>
      </c>
    </row>
    <row r="693" spans="1:6" ht="12.75">
      <c r="A693" s="7" t="s">
        <v>94</v>
      </c>
      <c r="B693" s="4" t="s">
        <v>95</v>
      </c>
      <c r="C693" s="5">
        <f>'Anexa nr.2'!C613</f>
        <v>15193000</v>
      </c>
      <c r="D693" s="5">
        <f>'Anexa nr.2'!D613</f>
        <v>15193000</v>
      </c>
      <c r="E693" s="5">
        <f>'Anexa nr.2'!E613</f>
        <v>6190948</v>
      </c>
      <c r="F693" s="24">
        <f t="shared" si="113"/>
        <v>0.4074868689528072</v>
      </c>
    </row>
    <row r="694" spans="1:6" ht="12.75">
      <c r="A694" s="7" t="s">
        <v>96</v>
      </c>
      <c r="B694" s="4" t="s">
        <v>97</v>
      </c>
      <c r="C694" s="5">
        <f>'Anexa nr.2'!C614</f>
        <v>86094000</v>
      </c>
      <c r="D694" s="5">
        <f>'Anexa nr.2'!D614</f>
        <v>86094000</v>
      </c>
      <c r="E694" s="5">
        <f>'Anexa nr.2'!E614</f>
        <v>35082039</v>
      </c>
      <c r="F694" s="24">
        <f t="shared" si="113"/>
        <v>0.40748529514251863</v>
      </c>
    </row>
    <row r="695" spans="1:6" ht="12.75">
      <c r="A695" s="7" t="s">
        <v>295</v>
      </c>
      <c r="B695" s="4" t="s">
        <v>297</v>
      </c>
      <c r="C695" s="5">
        <f>'Anexa nr.2'!C615</f>
        <v>2935000</v>
      </c>
      <c r="D695" s="5">
        <f>'Anexa nr.2'!D615</f>
        <v>2935000</v>
      </c>
      <c r="E695" s="5">
        <f>'Anexa nr.2'!E615</f>
        <v>0</v>
      </c>
      <c r="F695" s="24">
        <f t="shared" si="113"/>
        <v>0</v>
      </c>
    </row>
    <row r="696" spans="1:6" ht="12.75">
      <c r="A696" s="7" t="s">
        <v>98</v>
      </c>
      <c r="B696" s="4" t="s">
        <v>99</v>
      </c>
      <c r="C696" s="5">
        <f aca="true" t="shared" si="114" ref="C696:E697">C697</f>
        <v>65482000</v>
      </c>
      <c r="D696" s="5">
        <f t="shared" si="114"/>
        <v>58816000</v>
      </c>
      <c r="E696" s="5">
        <f t="shared" si="114"/>
        <v>25033280</v>
      </c>
      <c r="F696" s="24">
        <f t="shared" si="113"/>
        <v>0.3822925384075013</v>
      </c>
    </row>
    <row r="697" spans="1:6" ht="12.75">
      <c r="A697" s="7" t="s">
        <v>100</v>
      </c>
      <c r="B697" s="4" t="s">
        <v>101</v>
      </c>
      <c r="C697" s="5">
        <f t="shared" si="114"/>
        <v>65482000</v>
      </c>
      <c r="D697" s="5">
        <f t="shared" si="114"/>
        <v>58816000</v>
      </c>
      <c r="E697" s="5">
        <f t="shared" si="114"/>
        <v>25033280</v>
      </c>
      <c r="F697" s="24">
        <f t="shared" si="113"/>
        <v>0.3822925384075013</v>
      </c>
    </row>
    <row r="698" spans="1:6" ht="12.75">
      <c r="A698" s="7" t="s">
        <v>102</v>
      </c>
      <c r="B698" s="4" t="s">
        <v>103</v>
      </c>
      <c r="C698" s="5">
        <f>C699+C700</f>
        <v>65482000</v>
      </c>
      <c r="D698" s="5">
        <f>D699+D700</f>
        <v>58816000</v>
      </c>
      <c r="E698" s="5">
        <f>E699+E700</f>
        <v>25033280</v>
      </c>
      <c r="F698" s="24">
        <f t="shared" si="113"/>
        <v>0.3822925384075013</v>
      </c>
    </row>
    <row r="699" spans="1:6" ht="12.75">
      <c r="A699" s="7" t="s">
        <v>106</v>
      </c>
      <c r="B699" s="4" t="s">
        <v>107</v>
      </c>
      <c r="C699" s="5">
        <f>'Anexa nr.2'!C619</f>
        <v>969000</v>
      </c>
      <c r="D699" s="5">
        <f>'Anexa nr.2'!D619</f>
        <v>446000</v>
      </c>
      <c r="E699" s="5">
        <f>'Anexa nr.2'!E619</f>
        <v>445417</v>
      </c>
      <c r="F699" s="24">
        <f t="shared" si="113"/>
        <v>0.45966666666666667</v>
      </c>
    </row>
    <row r="700" spans="1:6" ht="12.75">
      <c r="A700" s="7" t="s">
        <v>110</v>
      </c>
      <c r="B700" s="4" t="s">
        <v>111</v>
      </c>
      <c r="C700" s="5">
        <f>'Anexa nr.2'!C620</f>
        <v>64513000</v>
      </c>
      <c r="D700" s="5">
        <f>'Anexa nr.2'!D620</f>
        <v>58370000</v>
      </c>
      <c r="E700" s="5">
        <f>'Anexa nr.2'!E620</f>
        <v>24587863</v>
      </c>
      <c r="F700" s="24">
        <f t="shared" si="113"/>
        <v>0.38113036132252415</v>
      </c>
    </row>
    <row r="701" spans="1:6" ht="27">
      <c r="A701" s="7" t="s">
        <v>375</v>
      </c>
      <c r="B701" s="4" t="s">
        <v>377</v>
      </c>
      <c r="C701" s="5">
        <f>C702</f>
        <v>0</v>
      </c>
      <c r="D701" s="5">
        <f>D702</f>
        <v>0</v>
      </c>
      <c r="E701" s="5">
        <f>E702</f>
        <v>-1000733</v>
      </c>
      <c r="F701" s="24"/>
    </row>
    <row r="702" spans="1:6" ht="27">
      <c r="A702" s="7" t="s">
        <v>384</v>
      </c>
      <c r="B702" s="21">
        <v>8501</v>
      </c>
      <c r="C702" s="5">
        <f>'Anexa nr.2'!C622</f>
        <v>0</v>
      </c>
      <c r="D702" s="5">
        <f>'Anexa nr.2'!D622</f>
        <v>0</v>
      </c>
      <c r="E702" s="5">
        <f>'Anexa nr.2'!E622</f>
        <v>-1000733</v>
      </c>
      <c r="F702" s="24"/>
    </row>
    <row r="703" spans="1:6" ht="12.75">
      <c r="A703" s="7" t="s">
        <v>335</v>
      </c>
      <c r="B703" s="4" t="s">
        <v>336</v>
      </c>
      <c r="C703" s="5">
        <f aca="true" t="shared" si="115" ref="C703:E707">C704</f>
        <v>135000</v>
      </c>
      <c r="D703" s="5">
        <f t="shared" si="115"/>
        <v>179000</v>
      </c>
      <c r="E703" s="5">
        <f t="shared" si="115"/>
        <v>169418</v>
      </c>
      <c r="F703" s="24">
        <f t="shared" si="113"/>
        <v>1.2549481481481481</v>
      </c>
    </row>
    <row r="704" spans="1:6" ht="12.75">
      <c r="A704" s="7" t="s">
        <v>274</v>
      </c>
      <c r="B704" s="4" t="s">
        <v>89</v>
      </c>
      <c r="C704" s="5">
        <f t="shared" si="115"/>
        <v>135000</v>
      </c>
      <c r="D704" s="5">
        <f t="shared" si="115"/>
        <v>179000</v>
      </c>
      <c r="E704" s="5">
        <f t="shared" si="115"/>
        <v>169418</v>
      </c>
      <c r="F704" s="24">
        <f t="shared" si="113"/>
        <v>1.2549481481481481</v>
      </c>
    </row>
    <row r="705" spans="1:6" ht="12.75">
      <c r="A705" s="7" t="s">
        <v>98</v>
      </c>
      <c r="B705" s="4" t="s">
        <v>99</v>
      </c>
      <c r="C705" s="5">
        <f t="shared" si="115"/>
        <v>135000</v>
      </c>
      <c r="D705" s="5">
        <f t="shared" si="115"/>
        <v>179000</v>
      </c>
      <c r="E705" s="5">
        <f t="shared" si="115"/>
        <v>169418</v>
      </c>
      <c r="F705" s="24">
        <f t="shared" si="113"/>
        <v>1.2549481481481481</v>
      </c>
    </row>
    <row r="706" spans="1:6" ht="12.75">
      <c r="A706" s="7" t="s">
        <v>100</v>
      </c>
      <c r="B706" s="4" t="s">
        <v>101</v>
      </c>
      <c r="C706" s="5">
        <f t="shared" si="115"/>
        <v>135000</v>
      </c>
      <c r="D706" s="5">
        <f t="shared" si="115"/>
        <v>179000</v>
      </c>
      <c r="E706" s="5">
        <f t="shared" si="115"/>
        <v>169418</v>
      </c>
      <c r="F706" s="24">
        <f t="shared" si="113"/>
        <v>1.2549481481481481</v>
      </c>
    </row>
    <row r="707" spans="1:6" ht="12.75">
      <c r="A707" s="7" t="s">
        <v>102</v>
      </c>
      <c r="B707" s="4" t="s">
        <v>103</v>
      </c>
      <c r="C707" s="5">
        <f t="shared" si="115"/>
        <v>135000</v>
      </c>
      <c r="D707" s="5">
        <f t="shared" si="115"/>
        <v>179000</v>
      </c>
      <c r="E707" s="5">
        <f t="shared" si="115"/>
        <v>169418</v>
      </c>
      <c r="F707" s="24">
        <f t="shared" si="113"/>
        <v>1.2549481481481481</v>
      </c>
    </row>
    <row r="708" spans="1:6" ht="12.75" customHeight="1">
      <c r="A708" s="7" t="s">
        <v>110</v>
      </c>
      <c r="B708" s="4" t="s">
        <v>111</v>
      </c>
      <c r="C708" s="5">
        <f>'Anexa nr.2'!C628</f>
        <v>135000</v>
      </c>
      <c r="D708" s="5">
        <f>'Anexa nr.2'!D628</f>
        <v>179000</v>
      </c>
      <c r="E708" s="5">
        <f>'Anexa nr.2'!E628</f>
        <v>169418</v>
      </c>
      <c r="F708" s="24">
        <f t="shared" si="113"/>
        <v>1.2549481481481481</v>
      </c>
    </row>
    <row r="709" spans="1:6" ht="12.75" customHeight="1">
      <c r="A709" s="13" t="s">
        <v>353</v>
      </c>
      <c r="B709" s="14" t="s">
        <v>354</v>
      </c>
      <c r="C709" s="15">
        <f>'Anexa nr.2'!C629+'Anexa nr.3'!C233</f>
        <v>-86590000</v>
      </c>
      <c r="D709" s="15">
        <f>'Anexa nr.2'!D629+'Anexa nr.3'!D233</f>
        <v>-64208000</v>
      </c>
      <c r="E709" s="15">
        <f>'Anexa nr.2'!E629+'Anexa nr.3'!E233</f>
        <v>-33970870</v>
      </c>
      <c r="F709" s="24">
        <f t="shared" si="113"/>
        <v>0.39231862801709205</v>
      </c>
    </row>
    <row r="710" spans="1:6" ht="12.75" customHeight="1">
      <c r="A710" s="13" t="s">
        <v>355</v>
      </c>
      <c r="B710" s="14" t="s">
        <v>356</v>
      </c>
      <c r="C710" s="15">
        <f>'Anexa nr.2'!C630+'Anexa nr.3'!C234</f>
        <v>-14910000</v>
      </c>
      <c r="D710" s="15">
        <f>'Anexa nr.2'!D630+'Anexa nr.3'!D234</f>
        <v>-37304000</v>
      </c>
      <c r="E710" s="15">
        <f>'Anexa nr.2'!E630+'Anexa nr.3'!E234</f>
        <v>12623455</v>
      </c>
      <c r="F710" s="24">
        <f t="shared" si="113"/>
        <v>-0.8466435278336687</v>
      </c>
    </row>
    <row r="711" spans="1:6" ht="12.75" customHeight="1">
      <c r="A711" s="13" t="s">
        <v>357</v>
      </c>
      <c r="B711" s="14" t="s">
        <v>358</v>
      </c>
      <c r="C711" s="15">
        <f>'Anexa nr.2'!C631+'Anexa nr.3'!C235</f>
        <v>-101500000</v>
      </c>
      <c r="D711" s="15">
        <f>'Anexa nr.2'!D631+'Anexa nr.3'!D235</f>
        <v>-101512000</v>
      </c>
      <c r="E711" s="15">
        <f>'Anexa nr.2'!E631+'Anexa nr.3'!E235</f>
        <v>-21347415</v>
      </c>
      <c r="F711" s="24">
        <f t="shared" si="113"/>
        <v>0.21031935960591133</v>
      </c>
    </row>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sheetData>
  <sheetProtection/>
  <mergeCells count="2">
    <mergeCell ref="A4:C4"/>
    <mergeCell ref="A5:F5"/>
  </mergeCells>
  <printOptions horizontalCentered="1"/>
  <pageMargins left="0.5118110236220472" right="0.31496062992125984" top="0.5511811023622047" bottom="0.7480314960629921" header="0.31496062992125984" footer="0.31496062992125984"/>
  <pageSetup horizontalDpi="600" verticalDpi="600" orientation="landscape" paperSize="9" r:id="rId1"/>
  <headerFooter>
    <oddFooter>&amp;L&amp;A&amp;CPagina &amp;P</oddFooter>
  </headerFooter>
</worksheet>
</file>

<file path=xl/worksheets/sheet2.xml><?xml version="1.0" encoding="utf-8"?>
<worksheet xmlns="http://schemas.openxmlformats.org/spreadsheetml/2006/main" xmlns:r="http://schemas.openxmlformats.org/officeDocument/2006/relationships">
  <dimension ref="A1:H636"/>
  <sheetViews>
    <sheetView zoomScalePageLayoutView="0" workbookViewId="0" topLeftCell="A1">
      <selection activeCell="D710" sqref="D710"/>
    </sheetView>
  </sheetViews>
  <sheetFormatPr defaultColWidth="9.140625" defaultRowHeight="15"/>
  <cols>
    <col min="1" max="1" width="59.8515625" style="11" customWidth="1"/>
    <col min="2" max="2" width="13.8515625" style="10" bestFit="1" customWidth="1"/>
    <col min="3" max="3" width="12.421875" style="10" bestFit="1" customWidth="1"/>
    <col min="4" max="4" width="12.421875" style="10" customWidth="1"/>
    <col min="5" max="5" width="12.421875" style="10" bestFit="1" customWidth="1"/>
    <col min="6" max="7" width="11.7109375" style="10" bestFit="1" customWidth="1"/>
    <col min="8" max="16384" width="9.140625" style="10" customWidth="1"/>
  </cols>
  <sheetData>
    <row r="1" spans="1:6" ht="12.75">
      <c r="A1" s="16" t="s">
        <v>365</v>
      </c>
      <c r="F1" s="25" t="s">
        <v>446</v>
      </c>
    </row>
    <row r="2" ht="12.75">
      <c r="A2" s="16" t="s">
        <v>366</v>
      </c>
    </row>
    <row r="3" ht="12.75">
      <c r="A3" s="16" t="s">
        <v>367</v>
      </c>
    </row>
    <row r="4" spans="1:4" ht="12.75">
      <c r="A4" s="27"/>
      <c r="B4" s="27"/>
      <c r="C4" s="27"/>
      <c r="D4" s="17"/>
    </row>
    <row r="5" spans="1:6" ht="12.75" customHeight="1">
      <c r="A5" s="28" t="s">
        <v>440</v>
      </c>
      <c r="B5" s="28"/>
      <c r="C5" s="28"/>
      <c r="D5" s="28"/>
      <c r="E5" s="28"/>
      <c r="F5" s="28"/>
    </row>
    <row r="6" spans="1:4" ht="12.75">
      <c r="A6" s="6"/>
      <c r="B6" s="1"/>
      <c r="C6" s="1"/>
      <c r="D6" s="1"/>
    </row>
    <row r="7" spans="1:6" ht="26.25">
      <c r="A7" s="2" t="s">
        <v>0</v>
      </c>
      <c r="B7" s="2" t="s">
        <v>1</v>
      </c>
      <c r="C7" s="3" t="s">
        <v>374</v>
      </c>
      <c r="D7" s="3" t="s">
        <v>442</v>
      </c>
      <c r="E7" s="3" t="s">
        <v>444</v>
      </c>
      <c r="F7" s="3" t="s">
        <v>443</v>
      </c>
    </row>
    <row r="8" spans="1:6" ht="12.75">
      <c r="A8" s="18"/>
      <c r="B8" s="19"/>
      <c r="C8" s="20">
        <v>1</v>
      </c>
      <c r="D8" s="20">
        <v>2</v>
      </c>
      <c r="E8" s="20">
        <v>3</v>
      </c>
      <c r="F8" s="20">
        <v>4</v>
      </c>
    </row>
    <row r="9" spans="1:8" ht="26.25">
      <c r="A9" s="7" t="s">
        <v>140</v>
      </c>
      <c r="B9" s="4" t="s">
        <v>141</v>
      </c>
      <c r="C9" s="5">
        <f>C11+C51+C64+C66+C44+C47</f>
        <v>468894000</v>
      </c>
      <c r="D9" s="5">
        <f>D11+D51+D64+D66+D44+D47</f>
        <v>464704000</v>
      </c>
      <c r="E9" s="5">
        <f>E11+E51+E64+E66+E44+E47</f>
        <v>382068347</v>
      </c>
      <c r="F9" s="24">
        <f aca="true" t="shared" si="0" ref="F9:F32">E9/C9</f>
        <v>0.8148288248516722</v>
      </c>
      <c r="H9" s="12"/>
    </row>
    <row r="10" spans="1:6" ht="12.75">
      <c r="A10" s="7" t="s">
        <v>142</v>
      </c>
      <c r="B10" s="4" t="s">
        <v>143</v>
      </c>
      <c r="C10" s="5">
        <f>C11-C19</f>
        <v>162003000</v>
      </c>
      <c r="D10" s="5">
        <f>D11-D19</f>
        <v>101787000</v>
      </c>
      <c r="E10" s="5">
        <f>E11-E19</f>
        <v>105870445</v>
      </c>
      <c r="F10" s="24">
        <f t="shared" si="0"/>
        <v>0.6535091634105541</v>
      </c>
    </row>
    <row r="11" spans="1:6" ht="12.75">
      <c r="A11" s="7" t="s">
        <v>144</v>
      </c>
      <c r="B11" s="4" t="s">
        <v>5</v>
      </c>
      <c r="C11" s="5">
        <f>C12+C26</f>
        <v>312226000</v>
      </c>
      <c r="D11" s="5">
        <f>D12+D26</f>
        <v>307481000</v>
      </c>
      <c r="E11" s="5">
        <f>E12+E26</f>
        <v>311288918</v>
      </c>
      <c r="F11" s="24">
        <f t="shared" si="0"/>
        <v>0.9969987060654782</v>
      </c>
    </row>
    <row r="12" spans="1:6" ht="12.75">
      <c r="A12" s="7" t="s">
        <v>145</v>
      </c>
      <c r="B12" s="4" t="s">
        <v>146</v>
      </c>
      <c r="C12" s="5">
        <f>C13+C18</f>
        <v>256718000</v>
      </c>
      <c r="D12" s="5">
        <f>D13+D18</f>
        <v>299368000</v>
      </c>
      <c r="E12" s="5">
        <f>E13+E18</f>
        <v>299058596</v>
      </c>
      <c r="F12" s="24">
        <f t="shared" si="0"/>
        <v>1.1649303749639683</v>
      </c>
    </row>
    <row r="13" spans="1:6" ht="26.25">
      <c r="A13" s="7" t="s">
        <v>147</v>
      </c>
      <c r="B13" s="4" t="s">
        <v>148</v>
      </c>
      <c r="C13" s="5">
        <f aca="true" t="shared" si="1" ref="C13:E14">C14</f>
        <v>105395000</v>
      </c>
      <c r="D13" s="5">
        <f t="shared" si="1"/>
        <v>92574000</v>
      </c>
      <c r="E13" s="5">
        <f t="shared" si="1"/>
        <v>92242756</v>
      </c>
      <c r="F13" s="24">
        <f t="shared" si="0"/>
        <v>0.8752099814981735</v>
      </c>
    </row>
    <row r="14" spans="1:6" ht="26.25">
      <c r="A14" s="7" t="s">
        <v>149</v>
      </c>
      <c r="B14" s="4" t="s">
        <v>150</v>
      </c>
      <c r="C14" s="5">
        <f t="shared" si="1"/>
        <v>105395000</v>
      </c>
      <c r="D14" s="5">
        <f t="shared" si="1"/>
        <v>92574000</v>
      </c>
      <c r="E14" s="5">
        <f t="shared" si="1"/>
        <v>92242756</v>
      </c>
      <c r="F14" s="24">
        <f t="shared" si="0"/>
        <v>0.8752099814981735</v>
      </c>
    </row>
    <row r="15" spans="1:6" ht="26.2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C313</f>
        <v>93234000</v>
      </c>
      <c r="D16" s="5">
        <f t="shared" si="2"/>
        <v>80815000</v>
      </c>
      <c r="E16" s="5">
        <f t="shared" si="2"/>
        <v>80814933</v>
      </c>
      <c r="F16" s="24">
        <f t="shared" si="0"/>
        <v>0.8667968015959843</v>
      </c>
    </row>
    <row r="17" spans="1:6" ht="26.25">
      <c r="A17" s="7" t="s">
        <v>155</v>
      </c>
      <c r="B17" s="4" t="s">
        <v>156</v>
      </c>
      <c r="C17" s="5">
        <f t="shared" si="2"/>
        <v>12161000</v>
      </c>
      <c r="D17" s="5">
        <f t="shared" si="2"/>
        <v>11759000</v>
      </c>
      <c r="E17" s="5">
        <f t="shared" si="2"/>
        <v>11427823</v>
      </c>
      <c r="F17" s="24">
        <f t="shared" si="0"/>
        <v>0.9397107968094729</v>
      </c>
    </row>
    <row r="18" spans="1:6" ht="26.25">
      <c r="A18" s="7" t="s">
        <v>157</v>
      </c>
      <c r="B18" s="4" t="s">
        <v>158</v>
      </c>
      <c r="C18" s="5">
        <f>C19+C23</f>
        <v>151323000</v>
      </c>
      <c r="D18" s="5">
        <f>D19+D23</f>
        <v>206794000</v>
      </c>
      <c r="E18" s="5">
        <f>E19+E23</f>
        <v>206815840</v>
      </c>
      <c r="F18" s="24">
        <f t="shared" si="0"/>
        <v>1.36671781553366</v>
      </c>
    </row>
    <row r="19" spans="1:6" ht="26.25">
      <c r="A19" s="7" t="s">
        <v>159</v>
      </c>
      <c r="B19" s="4" t="s">
        <v>160</v>
      </c>
      <c r="C19" s="5">
        <f>C20+C21+C22</f>
        <v>150223000</v>
      </c>
      <c r="D19" s="5">
        <f>D20+D21+D22</f>
        <v>205694000</v>
      </c>
      <c r="E19" s="5">
        <f>E20+E21+E22</f>
        <v>205418473</v>
      </c>
      <c r="F19" s="24">
        <f t="shared" si="0"/>
        <v>1.3674235836057063</v>
      </c>
    </row>
    <row r="20" spans="1:6" ht="26.25">
      <c r="A20" s="7" t="s">
        <v>161</v>
      </c>
      <c r="B20" s="4" t="s">
        <v>162</v>
      </c>
      <c r="C20" s="5">
        <f aca="true" t="shared" si="3" ref="C20:E22">C317</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6.25">
      <c r="A22" s="7" t="s">
        <v>165</v>
      </c>
      <c r="B22" s="4" t="s">
        <v>166</v>
      </c>
      <c r="C22" s="5">
        <f t="shared" si="3"/>
        <v>79623000</v>
      </c>
      <c r="D22" s="5">
        <f t="shared" si="3"/>
        <v>112210000</v>
      </c>
      <c r="E22" s="5">
        <f t="shared" si="3"/>
        <v>111934473</v>
      </c>
      <c r="F22" s="24">
        <f t="shared" si="0"/>
        <v>1.4058057722014996</v>
      </c>
    </row>
    <row r="23" spans="1:6" ht="26.2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C321</f>
        <v>100000</v>
      </c>
      <c r="D24" s="5">
        <f t="shared" si="4"/>
        <v>100000</v>
      </c>
      <c r="E24" s="5">
        <f t="shared" si="4"/>
        <v>122844</v>
      </c>
      <c r="F24" s="24">
        <f t="shared" si="0"/>
        <v>1.22844</v>
      </c>
    </row>
    <row r="25" spans="1:6" ht="26.25">
      <c r="A25" s="7" t="s">
        <v>171</v>
      </c>
      <c r="B25" s="4" t="s">
        <v>172</v>
      </c>
      <c r="C25" s="5">
        <f t="shared" si="4"/>
        <v>1000000</v>
      </c>
      <c r="D25" s="5">
        <f t="shared" si="4"/>
        <v>1000000</v>
      </c>
      <c r="E25" s="5">
        <f t="shared" si="4"/>
        <v>1274523</v>
      </c>
      <c r="F25" s="24">
        <f t="shared" si="0"/>
        <v>1.274523</v>
      </c>
    </row>
    <row r="26" spans="1:6" ht="12.75">
      <c r="A26" s="7" t="s">
        <v>173</v>
      </c>
      <c r="B26" s="4" t="s">
        <v>7</v>
      </c>
      <c r="C26" s="5">
        <f>C27+C31</f>
        <v>55508000</v>
      </c>
      <c r="D26" s="5">
        <f>D27+D31</f>
        <v>8113000</v>
      </c>
      <c r="E26" s="5">
        <f>E27+E31</f>
        <v>12230322</v>
      </c>
      <c r="F26" s="24">
        <f t="shared" si="0"/>
        <v>0.22033440224832457</v>
      </c>
    </row>
    <row r="27" spans="1:6" ht="12.75">
      <c r="A27" s="7" t="s">
        <v>174</v>
      </c>
      <c r="B27" s="4" t="s">
        <v>9</v>
      </c>
      <c r="C27" s="5">
        <f aca="true" t="shared" si="5" ref="C27:E29">C28</f>
        <v>800000</v>
      </c>
      <c r="D27" s="5">
        <f t="shared" si="5"/>
        <v>800000</v>
      </c>
      <c r="E27" s="5">
        <f t="shared" si="5"/>
        <v>1159262</v>
      </c>
      <c r="F27" s="24">
        <f t="shared" si="0"/>
        <v>1.4490775</v>
      </c>
    </row>
    <row r="28" spans="1:6" ht="12.75">
      <c r="A28" s="7" t="s">
        <v>175</v>
      </c>
      <c r="B28" s="4" t="s">
        <v>176</v>
      </c>
      <c r="C28" s="5">
        <f t="shared" si="5"/>
        <v>800000</v>
      </c>
      <c r="D28" s="5">
        <f t="shared" si="5"/>
        <v>800000</v>
      </c>
      <c r="E28" s="5">
        <f t="shared" si="5"/>
        <v>1159262</v>
      </c>
      <c r="F28" s="24">
        <f t="shared" si="0"/>
        <v>1.4490775</v>
      </c>
    </row>
    <row r="29" spans="1:6" ht="12.75">
      <c r="A29" s="7" t="s">
        <v>177</v>
      </c>
      <c r="B29" s="4" t="s">
        <v>178</v>
      </c>
      <c r="C29" s="5">
        <f t="shared" si="5"/>
        <v>800000</v>
      </c>
      <c r="D29" s="5">
        <f t="shared" si="5"/>
        <v>800000</v>
      </c>
      <c r="E29" s="5">
        <f t="shared" si="5"/>
        <v>1159262</v>
      </c>
      <c r="F29" s="24">
        <f t="shared" si="0"/>
        <v>1.4490775</v>
      </c>
    </row>
    <row r="30" spans="1:6" ht="12.75">
      <c r="A30" s="7" t="s">
        <v>14</v>
      </c>
      <c r="B30" s="4" t="s">
        <v>179</v>
      </c>
      <c r="C30" s="5">
        <f>C327</f>
        <v>800000</v>
      </c>
      <c r="D30" s="5">
        <f>D327</f>
        <v>800000</v>
      </c>
      <c r="E30" s="5">
        <f>E327</f>
        <v>1159262</v>
      </c>
      <c r="F30" s="24">
        <f t="shared" si="0"/>
        <v>1.4490775</v>
      </c>
    </row>
    <row r="31" spans="1:6" ht="26.25">
      <c r="A31" s="7" t="s">
        <v>180</v>
      </c>
      <c r="B31" s="4" t="s">
        <v>17</v>
      </c>
      <c r="C31" s="5">
        <f>C32+C35+C38</f>
        <v>54708000</v>
      </c>
      <c r="D31" s="5">
        <f>D32+D35+D38</f>
        <v>7313000</v>
      </c>
      <c r="E31" s="5">
        <f>E32+E35+E38</f>
        <v>11071060</v>
      </c>
      <c r="F31" s="24">
        <f t="shared" si="0"/>
        <v>0.20236638151641442</v>
      </c>
    </row>
    <row r="32" spans="1:6" ht="39">
      <c r="A32" s="7" t="s">
        <v>181</v>
      </c>
      <c r="B32" s="4" t="s">
        <v>182</v>
      </c>
      <c r="C32" s="5">
        <f>C34+C33</f>
        <v>3000000</v>
      </c>
      <c r="D32" s="5">
        <f>D34+D33</f>
        <v>3000000</v>
      </c>
      <c r="E32" s="5">
        <f>E34+E33</f>
        <v>3024344</v>
      </c>
      <c r="F32" s="24">
        <f t="shared" si="0"/>
        <v>1.0081146666666667</v>
      </c>
    </row>
    <row r="33" spans="1:6" ht="26.25">
      <c r="A33" s="7" t="s">
        <v>416</v>
      </c>
      <c r="B33" s="21">
        <v>330228</v>
      </c>
      <c r="C33" s="5">
        <f aca="true" t="shared" si="6" ref="C33:E34">C330</f>
        <v>0</v>
      </c>
      <c r="D33" s="5">
        <f t="shared" si="6"/>
        <v>0</v>
      </c>
      <c r="E33" s="5">
        <f t="shared" si="6"/>
        <v>22562</v>
      </c>
      <c r="F33" s="24"/>
    </row>
    <row r="34" spans="1:6" ht="12.75">
      <c r="A34" s="7" t="s">
        <v>183</v>
      </c>
      <c r="B34" s="4" t="s">
        <v>184</v>
      </c>
      <c r="C34" s="5">
        <f t="shared" si="6"/>
        <v>3000000</v>
      </c>
      <c r="D34" s="5">
        <f t="shared" si="6"/>
        <v>3000000</v>
      </c>
      <c r="E34" s="5">
        <f t="shared" si="6"/>
        <v>3001782</v>
      </c>
      <c r="F34" s="24">
        <f aca="true" t="shared" si="7" ref="F34:F42">E34/C34</f>
        <v>1.000594</v>
      </c>
    </row>
    <row r="35" spans="1:6" ht="12.75">
      <c r="A35" s="7" t="s">
        <v>185</v>
      </c>
      <c r="B35" s="4" t="s">
        <v>186</v>
      </c>
      <c r="C35" s="5">
        <f aca="true" t="shared" si="8" ref="C35:E36">C36</f>
        <v>0</v>
      </c>
      <c r="D35" s="5">
        <f t="shared" si="8"/>
        <v>113000</v>
      </c>
      <c r="E35" s="5">
        <f t="shared" si="8"/>
        <v>192249</v>
      </c>
      <c r="F35" s="24" t="e">
        <f t="shared" si="7"/>
        <v>#DIV/0!</v>
      </c>
    </row>
    <row r="36" spans="1:6" ht="26.25">
      <c r="A36" s="7" t="s">
        <v>187</v>
      </c>
      <c r="B36" s="4" t="s">
        <v>188</v>
      </c>
      <c r="C36" s="5">
        <f t="shared" si="8"/>
        <v>0</v>
      </c>
      <c r="D36" s="5">
        <f t="shared" si="8"/>
        <v>113000</v>
      </c>
      <c r="E36" s="5">
        <f t="shared" si="8"/>
        <v>192249</v>
      </c>
      <c r="F36" s="24" t="e">
        <f t="shared" si="7"/>
        <v>#DIV/0!</v>
      </c>
    </row>
    <row r="37" spans="1:6" ht="26.25">
      <c r="A37" s="7" t="s">
        <v>189</v>
      </c>
      <c r="B37" s="4" t="s">
        <v>190</v>
      </c>
      <c r="C37" s="5">
        <f>C334</f>
        <v>0</v>
      </c>
      <c r="D37" s="5">
        <f>D334</f>
        <v>113000</v>
      </c>
      <c r="E37" s="5">
        <f>E334</f>
        <v>192249</v>
      </c>
      <c r="F37" s="24" t="e">
        <f t="shared" si="7"/>
        <v>#DIV/0!</v>
      </c>
    </row>
    <row r="38" spans="1:6" ht="39">
      <c r="A38" s="7" t="s">
        <v>191</v>
      </c>
      <c r="B38" s="4" t="s">
        <v>192</v>
      </c>
      <c r="C38" s="5">
        <f>C40+C39</f>
        <v>51708000</v>
      </c>
      <c r="D38" s="5">
        <f>D40+D39</f>
        <v>4200000</v>
      </c>
      <c r="E38" s="5">
        <f>E40+E39</f>
        <v>7854467</v>
      </c>
      <c r="F38" s="24">
        <f t="shared" si="7"/>
        <v>0.1519004215982053</v>
      </c>
    </row>
    <row r="39" spans="1:6" ht="12.75">
      <c r="A39" s="7" t="s">
        <v>414</v>
      </c>
      <c r="B39" s="4" t="s">
        <v>415</v>
      </c>
      <c r="C39" s="5">
        <f aca="true" t="shared" si="9" ref="C39:E40">C336</f>
        <v>51608000</v>
      </c>
      <c r="D39" s="5">
        <f t="shared" si="9"/>
        <v>1750000</v>
      </c>
      <c r="E39" s="5">
        <f t="shared" si="9"/>
        <v>5391807</v>
      </c>
      <c r="F39" s="24">
        <f t="shared" si="7"/>
        <v>0.10447618586265696</v>
      </c>
    </row>
    <row r="40" spans="1:6" ht="12.75">
      <c r="A40" s="7" t="s">
        <v>193</v>
      </c>
      <c r="B40" s="4" t="s">
        <v>194</v>
      </c>
      <c r="C40" s="5">
        <f t="shared" si="9"/>
        <v>100000</v>
      </c>
      <c r="D40" s="5">
        <f t="shared" si="9"/>
        <v>2450000</v>
      </c>
      <c r="E40" s="5">
        <f t="shared" si="9"/>
        <v>2462660</v>
      </c>
      <c r="F40" s="24">
        <f t="shared" si="7"/>
        <v>24.6266</v>
      </c>
    </row>
    <row r="41" spans="1:6" ht="26.25">
      <c r="A41" s="7" t="s">
        <v>127</v>
      </c>
      <c r="B41" s="4" t="s">
        <v>405</v>
      </c>
      <c r="C41" s="5">
        <f>C339</f>
        <v>-10000000</v>
      </c>
      <c r="D41" s="5">
        <f>D339</f>
        <v>-10552000</v>
      </c>
      <c r="E41" s="5">
        <f>E339</f>
        <v>0</v>
      </c>
      <c r="F41" s="24">
        <f t="shared" si="7"/>
        <v>0</v>
      </c>
    </row>
    <row r="42" spans="1:6" ht="12.75">
      <c r="A42" s="7" t="s">
        <v>36</v>
      </c>
      <c r="B42" s="4" t="s">
        <v>401</v>
      </c>
      <c r="C42" s="5">
        <f>C471</f>
        <v>10000000</v>
      </c>
      <c r="D42" s="5">
        <f>D471</f>
        <v>10552000</v>
      </c>
      <c r="E42" s="5">
        <f>E471</f>
        <v>0</v>
      </c>
      <c r="F42" s="24">
        <f t="shared" si="7"/>
        <v>0</v>
      </c>
    </row>
    <row r="43" spans="1:6" ht="14.25">
      <c r="A43" s="7" t="s">
        <v>385</v>
      </c>
      <c r="B43" s="4" t="s">
        <v>41</v>
      </c>
      <c r="C43" s="5">
        <f>C44</f>
        <v>0</v>
      </c>
      <c r="D43" s="5">
        <f>D44</f>
        <v>126000</v>
      </c>
      <c r="E43" s="5">
        <f>E44</f>
        <v>184490</v>
      </c>
      <c r="F43" s="24"/>
    </row>
    <row r="44" spans="1:6" ht="14.25">
      <c r="A44" s="7" t="s">
        <v>386</v>
      </c>
      <c r="B44" s="21">
        <v>3902</v>
      </c>
      <c r="C44" s="5">
        <f>C45+C46</f>
        <v>0</v>
      </c>
      <c r="D44" s="5">
        <f>D45+D46</f>
        <v>126000</v>
      </c>
      <c r="E44" s="5">
        <f>E45+E46</f>
        <v>184490</v>
      </c>
      <c r="F44" s="24"/>
    </row>
    <row r="45" spans="1:6" ht="14.25">
      <c r="A45" s="7" t="s">
        <v>44</v>
      </c>
      <c r="B45" s="21">
        <v>390201</v>
      </c>
      <c r="C45" s="5">
        <f aca="true" t="shared" si="10" ref="C45:E46">C474</f>
        <v>0</v>
      </c>
      <c r="D45" s="5">
        <f t="shared" si="10"/>
        <v>12000</v>
      </c>
      <c r="E45" s="5">
        <f t="shared" si="10"/>
        <v>13146</v>
      </c>
      <c r="F45" s="24"/>
    </row>
    <row r="46" spans="1:6" ht="14.25">
      <c r="A46" s="7" t="s">
        <v>438</v>
      </c>
      <c r="B46" s="21">
        <v>390207</v>
      </c>
      <c r="C46" s="5">
        <f t="shared" si="10"/>
        <v>0</v>
      </c>
      <c r="D46" s="5">
        <f t="shared" si="10"/>
        <v>114000</v>
      </c>
      <c r="E46" s="5">
        <f t="shared" si="10"/>
        <v>171344</v>
      </c>
      <c r="F46" s="24"/>
    </row>
    <row r="47" spans="1:6" ht="14.25">
      <c r="A47" s="7" t="s">
        <v>387</v>
      </c>
      <c r="B47" s="23" t="s">
        <v>379</v>
      </c>
      <c r="C47" s="5">
        <f>C48</f>
        <v>0</v>
      </c>
      <c r="D47" s="5">
        <f>D48</f>
        <v>0</v>
      </c>
      <c r="E47" s="5">
        <f>E48</f>
        <v>0</v>
      </c>
      <c r="F47" s="24"/>
    </row>
    <row r="48" spans="1:6" ht="14.25">
      <c r="A48" s="7" t="s">
        <v>388</v>
      </c>
      <c r="B48" s="23" t="s">
        <v>390</v>
      </c>
      <c r="C48" s="5">
        <f>C49+C50</f>
        <v>0</v>
      </c>
      <c r="D48" s="5">
        <f>D49+D50</f>
        <v>0</v>
      </c>
      <c r="E48" s="5">
        <f>E49+E50</f>
        <v>0</v>
      </c>
      <c r="F48" s="24"/>
    </row>
    <row r="49" spans="1:6" ht="27">
      <c r="A49" s="7" t="s">
        <v>392</v>
      </c>
      <c r="B49" s="23" t="s">
        <v>393</v>
      </c>
      <c r="C49" s="5">
        <f>C342</f>
        <v>0</v>
      </c>
      <c r="D49" s="5">
        <f>D342</f>
        <v>0</v>
      </c>
      <c r="E49" s="5">
        <f>E342</f>
        <v>0</v>
      </c>
      <c r="F49" s="24"/>
    </row>
    <row r="50" spans="1:6" ht="27">
      <c r="A50" s="7" t="s">
        <v>389</v>
      </c>
      <c r="B50" s="23" t="s">
        <v>391</v>
      </c>
      <c r="C50" s="5">
        <f>C478</f>
        <v>0</v>
      </c>
      <c r="D50" s="5">
        <f>D478</f>
        <v>0</v>
      </c>
      <c r="E50" s="5">
        <f>E478</f>
        <v>0</v>
      </c>
      <c r="F50" s="24"/>
    </row>
    <row r="51" spans="1:6" ht="12.75">
      <c r="A51" s="7" t="s">
        <v>46</v>
      </c>
      <c r="B51" s="4" t="s">
        <v>47</v>
      </c>
      <c r="C51" s="5">
        <f aca="true" t="shared" si="11" ref="C51:E52">C52</f>
        <v>62233000</v>
      </c>
      <c r="D51" s="5">
        <f t="shared" si="11"/>
        <v>62621000</v>
      </c>
      <c r="E51" s="5">
        <f t="shared" si="11"/>
        <v>25768261</v>
      </c>
      <c r="F51" s="24">
        <f aca="true" t="shared" si="12" ref="F51:F63">E51/C51</f>
        <v>0.4140610447833143</v>
      </c>
    </row>
    <row r="52" spans="1:6" ht="26.25">
      <c r="A52" s="7" t="s">
        <v>195</v>
      </c>
      <c r="B52" s="4" t="s">
        <v>49</v>
      </c>
      <c r="C52" s="5">
        <f t="shared" si="11"/>
        <v>62233000</v>
      </c>
      <c r="D52" s="5">
        <f t="shared" si="11"/>
        <v>62621000</v>
      </c>
      <c r="E52" s="5">
        <f t="shared" si="11"/>
        <v>25768261</v>
      </c>
      <c r="F52" s="24">
        <f t="shared" si="12"/>
        <v>0.4140610447833143</v>
      </c>
    </row>
    <row r="53" spans="1:6" ht="78.75">
      <c r="A53" s="7" t="s">
        <v>196</v>
      </c>
      <c r="B53" s="4" t="s">
        <v>197</v>
      </c>
      <c r="C53" s="5">
        <f>C58+C60+C61+C62+C54+C59+C63</f>
        <v>62233000</v>
      </c>
      <c r="D53" s="5">
        <f>D58+D60+D61+D62+D54+D59+D63</f>
        <v>62621000</v>
      </c>
      <c r="E53" s="5">
        <f>E58+E60+E61+E62+E54+E59+E63</f>
        <v>25768261</v>
      </c>
      <c r="F53" s="24">
        <f t="shared" si="12"/>
        <v>0.4140610447833143</v>
      </c>
    </row>
    <row r="54" spans="1:6" ht="39">
      <c r="A54" s="7" t="s">
        <v>359</v>
      </c>
      <c r="B54" s="4" t="s">
        <v>361</v>
      </c>
      <c r="C54" s="5">
        <f>C57+C55+C56</f>
        <v>10000000</v>
      </c>
      <c r="D54" s="5">
        <f>D57+D55+D56</f>
        <v>10000000</v>
      </c>
      <c r="E54" s="5">
        <f>E57+E55+E56</f>
        <v>9999875</v>
      </c>
      <c r="F54" s="24">
        <f t="shared" si="12"/>
        <v>0.9999875</v>
      </c>
    </row>
    <row r="55" spans="1:6" ht="39">
      <c r="A55" s="7" t="s">
        <v>410</v>
      </c>
      <c r="B55" s="4" t="s">
        <v>412</v>
      </c>
      <c r="C55" s="5">
        <f aca="true" t="shared" si="13" ref="C55:E57">C483</f>
        <v>0</v>
      </c>
      <c r="D55" s="5">
        <f t="shared" si="13"/>
        <v>45000</v>
      </c>
      <c r="E55" s="5">
        <f t="shared" si="13"/>
        <v>44875</v>
      </c>
      <c r="F55" s="24" t="e">
        <f t="shared" si="12"/>
        <v>#DIV/0!</v>
      </c>
    </row>
    <row r="56" spans="1:6" ht="26.25">
      <c r="A56" s="7" t="s">
        <v>411</v>
      </c>
      <c r="B56" s="4" t="s">
        <v>413</v>
      </c>
      <c r="C56" s="5">
        <f t="shared" si="13"/>
        <v>0</v>
      </c>
      <c r="D56" s="5">
        <f t="shared" si="13"/>
        <v>90000</v>
      </c>
      <c r="E56" s="5">
        <f t="shared" si="13"/>
        <v>90000</v>
      </c>
      <c r="F56" s="24" t="e">
        <f t="shared" si="12"/>
        <v>#DIV/0!</v>
      </c>
    </row>
    <row r="57" spans="1:6" ht="26.25">
      <c r="A57" s="7" t="s">
        <v>360</v>
      </c>
      <c r="B57" s="4" t="s">
        <v>362</v>
      </c>
      <c r="C57" s="5">
        <f t="shared" si="13"/>
        <v>10000000</v>
      </c>
      <c r="D57" s="5">
        <f t="shared" si="13"/>
        <v>9865000</v>
      </c>
      <c r="E57" s="5">
        <f t="shared" si="13"/>
        <v>9865000</v>
      </c>
      <c r="F57" s="24">
        <f t="shared" si="12"/>
        <v>0.9865</v>
      </c>
    </row>
    <row r="58" spans="1:6" ht="12.75">
      <c r="A58" s="7" t="s">
        <v>198</v>
      </c>
      <c r="B58" s="4" t="s">
        <v>199</v>
      </c>
      <c r="C58" s="5">
        <f aca="true" t="shared" si="14" ref="C58:E59">C346</f>
        <v>1749000</v>
      </c>
      <c r="D58" s="5">
        <f t="shared" si="14"/>
        <v>876000</v>
      </c>
      <c r="E58" s="5">
        <f t="shared" si="14"/>
        <v>574767</v>
      </c>
      <c r="F58" s="24">
        <f t="shared" si="12"/>
        <v>0.3286260720411664</v>
      </c>
    </row>
    <row r="59" spans="1:6" ht="12.75">
      <c r="A59" s="7" t="s">
        <v>402</v>
      </c>
      <c r="B59" s="4" t="s">
        <v>403</v>
      </c>
      <c r="C59" s="5">
        <f t="shared" si="14"/>
        <v>0</v>
      </c>
      <c r="D59" s="5">
        <f t="shared" si="14"/>
        <v>312000</v>
      </c>
      <c r="E59" s="5">
        <f t="shared" si="14"/>
        <v>312000</v>
      </c>
      <c r="F59" s="24" t="e">
        <f t="shared" si="12"/>
        <v>#DIV/0!</v>
      </c>
    </row>
    <row r="60" spans="1:6" ht="12.75">
      <c r="A60" s="7" t="s">
        <v>200</v>
      </c>
      <c r="B60" s="4" t="s">
        <v>201</v>
      </c>
      <c r="C60" s="5">
        <f aca="true" t="shared" si="15" ref="C60:E61">C486</f>
        <v>36005000</v>
      </c>
      <c r="D60" s="5">
        <f t="shared" si="15"/>
        <v>36005000</v>
      </c>
      <c r="E60" s="5">
        <f t="shared" si="15"/>
        <v>13314279</v>
      </c>
      <c r="F60" s="24">
        <f t="shared" si="12"/>
        <v>0.36978972364949314</v>
      </c>
    </row>
    <row r="61" spans="1:6" ht="52.5">
      <c r="A61" s="7" t="s">
        <v>202</v>
      </c>
      <c r="B61" s="4" t="s">
        <v>203</v>
      </c>
      <c r="C61" s="5">
        <f t="shared" si="15"/>
        <v>14335000</v>
      </c>
      <c r="D61" s="5">
        <f t="shared" si="15"/>
        <v>14335000</v>
      </c>
      <c r="E61" s="5">
        <f t="shared" si="15"/>
        <v>503797</v>
      </c>
      <c r="F61" s="24">
        <f t="shared" si="12"/>
        <v>0.03514454133240321</v>
      </c>
    </row>
    <row r="62" spans="1:6" ht="26.25">
      <c r="A62" s="7" t="s">
        <v>204</v>
      </c>
      <c r="B62" s="4" t="s">
        <v>205</v>
      </c>
      <c r="C62" s="5">
        <f aca="true" t="shared" si="16" ref="C62:E63">C348</f>
        <v>144000</v>
      </c>
      <c r="D62" s="5">
        <f t="shared" si="16"/>
        <v>76000</v>
      </c>
      <c r="E62" s="5">
        <f t="shared" si="16"/>
        <v>0</v>
      </c>
      <c r="F62" s="24">
        <f t="shared" si="12"/>
        <v>0</v>
      </c>
    </row>
    <row r="63" spans="1:6" ht="26.25">
      <c r="A63" s="7" t="s">
        <v>431</v>
      </c>
      <c r="B63" s="4" t="s">
        <v>432</v>
      </c>
      <c r="C63" s="5">
        <f t="shared" si="16"/>
        <v>0</v>
      </c>
      <c r="D63" s="5">
        <f t="shared" si="16"/>
        <v>1017000</v>
      </c>
      <c r="E63" s="5">
        <f t="shared" si="16"/>
        <v>1063543</v>
      </c>
      <c r="F63" s="24" t="e">
        <f t="shared" si="12"/>
        <v>#DIV/0!</v>
      </c>
    </row>
    <row r="64" spans="1:6" ht="12.75">
      <c r="A64" s="7" t="s">
        <v>206</v>
      </c>
      <c r="B64" s="4" t="s">
        <v>207</v>
      </c>
      <c r="C64" s="5">
        <f>C65</f>
        <v>0</v>
      </c>
      <c r="D64" s="5">
        <f>D65</f>
        <v>41000</v>
      </c>
      <c r="E64" s="5">
        <f>E65</f>
        <v>41312</v>
      </c>
      <c r="F64" s="24"/>
    </row>
    <row r="65" spans="1:6" ht="26.25">
      <c r="A65" s="7" t="s">
        <v>208</v>
      </c>
      <c r="B65" s="4" t="s">
        <v>209</v>
      </c>
      <c r="C65" s="5">
        <f>C489</f>
        <v>0</v>
      </c>
      <c r="D65" s="5">
        <f>D489</f>
        <v>41000</v>
      </c>
      <c r="E65" s="5">
        <f>E489</f>
        <v>41312</v>
      </c>
      <c r="F65" s="24"/>
    </row>
    <row r="66" spans="1:6" ht="39">
      <c r="A66" s="7" t="s">
        <v>210</v>
      </c>
      <c r="B66" s="4" t="s">
        <v>211</v>
      </c>
      <c r="C66" s="5">
        <f>C67+C71</f>
        <v>94435000</v>
      </c>
      <c r="D66" s="5">
        <f>D67+D71</f>
        <v>94435000</v>
      </c>
      <c r="E66" s="5">
        <f>E67+E71</f>
        <v>44785366</v>
      </c>
      <c r="F66" s="24">
        <f>E66/C66</f>
        <v>0.47424541748292476</v>
      </c>
    </row>
    <row r="67" spans="1:6" ht="26.25">
      <c r="A67" s="7" t="s">
        <v>212</v>
      </c>
      <c r="B67" s="4" t="s">
        <v>213</v>
      </c>
      <c r="C67" s="5">
        <f>C68+C69+C70</f>
        <v>92529000</v>
      </c>
      <c r="D67" s="5">
        <f>D68+D69+D70</f>
        <v>92529000</v>
      </c>
      <c r="E67" s="5">
        <f>E68+E69+E70</f>
        <v>43559870</v>
      </c>
      <c r="F67" s="24">
        <f>E67/C67</f>
        <v>0.4707699207815928</v>
      </c>
    </row>
    <row r="68" spans="1:6" ht="12.75">
      <c r="A68" s="7" t="s">
        <v>214</v>
      </c>
      <c r="B68" s="4" t="s">
        <v>215</v>
      </c>
      <c r="C68" s="5">
        <f aca="true" t="shared" si="17" ref="C68:E70">C492</f>
        <v>92529000</v>
      </c>
      <c r="D68" s="5">
        <f t="shared" si="17"/>
        <v>50840000</v>
      </c>
      <c r="E68" s="5">
        <f t="shared" si="17"/>
        <v>1900895</v>
      </c>
      <c r="F68" s="24">
        <f>E68/C68</f>
        <v>0.020543775464989356</v>
      </c>
    </row>
    <row r="69" spans="1:6" ht="12.75">
      <c r="A69" s="7" t="s">
        <v>436</v>
      </c>
      <c r="B69" s="21">
        <v>48020102</v>
      </c>
      <c r="C69" s="5">
        <f t="shared" si="17"/>
        <v>0</v>
      </c>
      <c r="D69" s="5">
        <f t="shared" si="17"/>
        <v>189000</v>
      </c>
      <c r="E69" s="5">
        <f t="shared" si="17"/>
        <v>188291</v>
      </c>
      <c r="F69" s="24"/>
    </row>
    <row r="70" spans="1:6" ht="12.75">
      <c r="A70" s="7" t="s">
        <v>437</v>
      </c>
      <c r="B70" s="21">
        <v>48020103</v>
      </c>
      <c r="C70" s="5">
        <f t="shared" si="17"/>
        <v>0</v>
      </c>
      <c r="D70" s="5">
        <f t="shared" si="17"/>
        <v>41500000</v>
      </c>
      <c r="E70" s="5">
        <f t="shared" si="17"/>
        <v>41470684</v>
      </c>
      <c r="F70" s="24"/>
    </row>
    <row r="71" spans="1:6" ht="26.25">
      <c r="A71" s="7" t="s">
        <v>216</v>
      </c>
      <c r="B71" s="4" t="s">
        <v>217</v>
      </c>
      <c r="C71" s="5">
        <f>C72+C73</f>
        <v>1906000</v>
      </c>
      <c r="D71" s="5">
        <f>D72+D73</f>
        <v>1906000</v>
      </c>
      <c r="E71" s="5">
        <f>E72+E73</f>
        <v>1225496</v>
      </c>
      <c r="F71" s="24">
        <f>E71/C71</f>
        <v>0.6429674711437565</v>
      </c>
    </row>
    <row r="72" spans="1:6" ht="12.75">
      <c r="A72" s="7" t="s">
        <v>214</v>
      </c>
      <c r="B72" s="4" t="s">
        <v>218</v>
      </c>
      <c r="C72" s="5">
        <f aca="true" t="shared" si="18" ref="C72:E73">C496</f>
        <v>1906000</v>
      </c>
      <c r="D72" s="5">
        <f t="shared" si="18"/>
        <v>1906000</v>
      </c>
      <c r="E72" s="5">
        <f t="shared" si="18"/>
        <v>972778</v>
      </c>
      <c r="F72" s="24">
        <f>E72/C72</f>
        <v>0.5103767051416579</v>
      </c>
    </row>
    <row r="73" spans="1:6" ht="12.75">
      <c r="A73" s="7" t="s">
        <v>436</v>
      </c>
      <c r="B73" s="21">
        <v>48020202</v>
      </c>
      <c r="C73" s="5">
        <f t="shared" si="18"/>
        <v>0</v>
      </c>
      <c r="D73" s="5">
        <f t="shared" si="18"/>
        <v>0</v>
      </c>
      <c r="E73" s="5">
        <f t="shared" si="18"/>
        <v>252718</v>
      </c>
      <c r="F73" s="24"/>
    </row>
    <row r="74" spans="1:7" ht="26.25">
      <c r="A74" s="7" t="s">
        <v>219</v>
      </c>
      <c r="B74" s="4" t="s">
        <v>220</v>
      </c>
      <c r="C74" s="5">
        <f>C99+C116+C124+C134+C146+C164+C198+C230+C235+C255+C258+C292+C76</f>
        <v>570394000</v>
      </c>
      <c r="D74" s="5">
        <f>D99+D116+D124+D134+D146+D164+D198+D230+D235+D255+D258+D292+D76</f>
        <v>566204000</v>
      </c>
      <c r="E74" s="5">
        <f>E99+E116+E124+E134+E146+E164+E198+E230+E235+E255+E258+E292+E76</f>
        <v>416040002</v>
      </c>
      <c r="F74" s="24">
        <f aca="true" t="shared" si="19" ref="F74:F81">E74/C74</f>
        <v>0.7293905651181464</v>
      </c>
      <c r="G74" s="12"/>
    </row>
    <row r="75" spans="1:7" ht="26.25">
      <c r="A75" s="7" t="s">
        <v>302</v>
      </c>
      <c r="B75" s="4" t="s">
        <v>303</v>
      </c>
      <c r="C75" s="5">
        <f>C76+C99+C116</f>
        <v>38760000</v>
      </c>
      <c r="D75" s="5">
        <f>D76+D99+D116</f>
        <v>41332000</v>
      </c>
      <c r="E75" s="5">
        <f>E76+E99+E116</f>
        <v>39311802</v>
      </c>
      <c r="F75" s="24">
        <f t="shared" si="19"/>
        <v>1.0142363777089782</v>
      </c>
      <c r="G75" s="12"/>
    </row>
    <row r="76" spans="1:6" ht="12.75">
      <c r="A76" s="7" t="s">
        <v>304</v>
      </c>
      <c r="B76" s="4" t="s">
        <v>278</v>
      </c>
      <c r="C76" s="5">
        <f>C77+C84</f>
        <v>27678000</v>
      </c>
      <c r="D76" s="5">
        <f>D77+D84</f>
        <v>29170000</v>
      </c>
      <c r="E76" s="5">
        <f>E77+E84</f>
        <v>27265777</v>
      </c>
      <c r="F76" s="24">
        <f t="shared" si="19"/>
        <v>0.9851064744562469</v>
      </c>
    </row>
    <row r="77" spans="1:6" ht="12.75">
      <c r="A77" s="7" t="s">
        <v>221</v>
      </c>
      <c r="B77" s="4" t="s">
        <v>222</v>
      </c>
      <c r="C77" s="5">
        <f>C78+C79+C80+C82</f>
        <v>21444000</v>
      </c>
      <c r="D77" s="5">
        <f>D78+D79+D80+D82</f>
        <v>26234000</v>
      </c>
      <c r="E77" s="5">
        <f>E78+E79+E80+E82</f>
        <v>24923633</v>
      </c>
      <c r="F77" s="24">
        <f t="shared" si="19"/>
        <v>1.1622660417832493</v>
      </c>
    </row>
    <row r="78" spans="1:6" ht="12.75">
      <c r="A78" s="7" t="s">
        <v>78</v>
      </c>
      <c r="B78" s="4" t="s">
        <v>79</v>
      </c>
      <c r="C78" s="5">
        <f aca="true" t="shared" si="20" ref="C78:E79">C354</f>
        <v>16313000</v>
      </c>
      <c r="D78" s="5">
        <f t="shared" si="20"/>
        <v>20951000</v>
      </c>
      <c r="E78" s="5">
        <f t="shared" si="20"/>
        <v>20755979</v>
      </c>
      <c r="F78" s="24">
        <f t="shared" si="19"/>
        <v>1.2723581805921658</v>
      </c>
    </row>
    <row r="79" spans="1:6" ht="26.25">
      <c r="A79" s="7" t="s">
        <v>80</v>
      </c>
      <c r="B79" s="4" t="s">
        <v>81</v>
      </c>
      <c r="C79" s="5">
        <f t="shared" si="20"/>
        <v>4971000</v>
      </c>
      <c r="D79" s="5">
        <f t="shared" si="20"/>
        <v>5121000</v>
      </c>
      <c r="E79" s="5">
        <f t="shared" si="20"/>
        <v>4131347</v>
      </c>
      <c r="F79" s="24">
        <f t="shared" si="19"/>
        <v>0.8310897203781935</v>
      </c>
    </row>
    <row r="80" spans="1:6" ht="39">
      <c r="A80" s="7" t="s">
        <v>82</v>
      </c>
      <c r="B80" s="4" t="s">
        <v>83</v>
      </c>
      <c r="C80" s="5">
        <f>C81</f>
        <v>160000</v>
      </c>
      <c r="D80" s="5">
        <f>D81</f>
        <v>162000</v>
      </c>
      <c r="E80" s="5">
        <f>E81</f>
        <v>161277</v>
      </c>
      <c r="F80" s="24">
        <f t="shared" si="19"/>
        <v>1.00798125</v>
      </c>
    </row>
    <row r="81" spans="1:6" ht="12.75">
      <c r="A81" s="7" t="s">
        <v>86</v>
      </c>
      <c r="B81" s="4" t="s">
        <v>87</v>
      </c>
      <c r="C81" s="5">
        <f>C357</f>
        <v>160000</v>
      </c>
      <c r="D81" s="5">
        <f>D357</f>
        <v>162000</v>
      </c>
      <c r="E81" s="5">
        <f>E357</f>
        <v>161277</v>
      </c>
      <c r="F81" s="24">
        <f t="shared" si="19"/>
        <v>1.00798125</v>
      </c>
    </row>
    <row r="82" spans="1:6" ht="27">
      <c r="A82" s="7" t="s">
        <v>375</v>
      </c>
      <c r="B82" s="4" t="s">
        <v>377</v>
      </c>
      <c r="C82" s="5">
        <f>C83</f>
        <v>0</v>
      </c>
      <c r="D82" s="5">
        <f>D83</f>
        <v>0</v>
      </c>
      <c r="E82" s="5">
        <f>E83</f>
        <v>-124970</v>
      </c>
      <c r="F82" s="24"/>
    </row>
    <row r="83" spans="1:6" ht="14.25">
      <c r="A83" s="7" t="s">
        <v>376</v>
      </c>
      <c r="B83" s="21">
        <v>8501</v>
      </c>
      <c r="C83" s="5">
        <f>C359</f>
        <v>0</v>
      </c>
      <c r="D83" s="5">
        <f>D359</f>
        <v>0</v>
      </c>
      <c r="E83" s="5">
        <f>E359</f>
        <v>-124970</v>
      </c>
      <c r="F83" s="24"/>
    </row>
    <row r="84" spans="1:6" ht="12.75">
      <c r="A84" s="7" t="s">
        <v>274</v>
      </c>
      <c r="B84" s="4" t="s">
        <v>89</v>
      </c>
      <c r="C84" s="5">
        <f>C85+C93+C97</f>
        <v>6234000</v>
      </c>
      <c r="D84" s="5">
        <f>D85+D93+D97</f>
        <v>2936000</v>
      </c>
      <c r="E84" s="5">
        <f>E85+E93+E97</f>
        <v>2342144</v>
      </c>
      <c r="F84" s="24">
        <f>E84/C84</f>
        <v>0.3757048444016683</v>
      </c>
    </row>
    <row r="85" spans="1:6" ht="39">
      <c r="A85" s="7" t="s">
        <v>90</v>
      </c>
      <c r="B85" s="4" t="s">
        <v>91</v>
      </c>
      <c r="C85" s="5">
        <f>C86+C89</f>
        <v>1219000</v>
      </c>
      <c r="D85" s="5">
        <f>D86+D89</f>
        <v>1219000</v>
      </c>
      <c r="E85" s="5">
        <f>E86+E89</f>
        <v>1042166</v>
      </c>
      <c r="F85" s="24">
        <f>E85/C85</f>
        <v>0.854935192780968</v>
      </c>
    </row>
    <row r="86" spans="1:6" ht="26.25">
      <c r="A86" s="7" t="s">
        <v>92</v>
      </c>
      <c r="B86" s="4" t="s">
        <v>93</v>
      </c>
      <c r="C86" s="5">
        <f>C87+C88</f>
        <v>0</v>
      </c>
      <c r="D86" s="5">
        <f>D87+D88</f>
        <v>0</v>
      </c>
      <c r="E86" s="5"/>
      <c r="F86" s="24"/>
    </row>
    <row r="87" spans="1:6" ht="12.75">
      <c r="A87" s="7" t="s">
        <v>94</v>
      </c>
      <c r="B87" s="4" t="s">
        <v>95</v>
      </c>
      <c r="C87" s="5">
        <f>C504</f>
        <v>0</v>
      </c>
      <c r="D87" s="5">
        <f>D504</f>
        <v>0</v>
      </c>
      <c r="E87" s="5"/>
      <c r="F87" s="24"/>
    </row>
    <row r="88" spans="1:6" ht="12.75">
      <c r="A88" s="7" t="s">
        <v>96</v>
      </c>
      <c r="B88" s="4" t="s">
        <v>97</v>
      </c>
      <c r="C88" s="5">
        <f>C505</f>
        <v>0</v>
      </c>
      <c r="D88" s="5">
        <f>D505</f>
        <v>0</v>
      </c>
      <c r="E88" s="5"/>
      <c r="F88" s="24"/>
    </row>
    <row r="89" spans="1:6" ht="12.75">
      <c r="A89" s="7" t="s">
        <v>298</v>
      </c>
      <c r="B89" s="4" t="s">
        <v>299</v>
      </c>
      <c r="C89" s="5">
        <f>C90+C91+C92</f>
        <v>1219000</v>
      </c>
      <c r="D89" s="5">
        <f>D90+D91+D92</f>
        <v>1219000</v>
      </c>
      <c r="E89" s="5">
        <f>E90+E91+E92</f>
        <v>1042166</v>
      </c>
      <c r="F89" s="24">
        <f aca="true" t="shared" si="21" ref="F89:F96">E89/C89</f>
        <v>0.854935192780968</v>
      </c>
    </row>
    <row r="90" spans="1:6" ht="12.75">
      <c r="A90" s="7" t="s">
        <v>94</v>
      </c>
      <c r="B90" s="4" t="s">
        <v>300</v>
      </c>
      <c r="C90" s="5">
        <f aca="true" t="shared" si="22" ref="C90:E92">C507</f>
        <v>180000</v>
      </c>
      <c r="D90" s="5">
        <f t="shared" si="22"/>
        <v>180000</v>
      </c>
      <c r="E90" s="5">
        <f t="shared" si="22"/>
        <v>156325</v>
      </c>
      <c r="F90" s="24">
        <f t="shared" si="21"/>
        <v>0.8684722222222222</v>
      </c>
    </row>
    <row r="91" spans="1:6" ht="12.75">
      <c r="A91" s="7" t="s">
        <v>96</v>
      </c>
      <c r="B91" s="4" t="s">
        <v>301</v>
      </c>
      <c r="C91" s="5">
        <f t="shared" si="22"/>
        <v>1017000</v>
      </c>
      <c r="D91" s="5">
        <f t="shared" si="22"/>
        <v>1017000</v>
      </c>
      <c r="E91" s="5">
        <f t="shared" si="22"/>
        <v>885841</v>
      </c>
      <c r="F91" s="24">
        <f t="shared" si="21"/>
        <v>0.8710334316617503</v>
      </c>
    </row>
    <row r="92" spans="1:6" ht="12.75">
      <c r="A92" s="7" t="s">
        <v>295</v>
      </c>
      <c r="B92" s="4" t="s">
        <v>409</v>
      </c>
      <c r="C92" s="5">
        <f t="shared" si="22"/>
        <v>22000</v>
      </c>
      <c r="D92" s="5">
        <f t="shared" si="22"/>
        <v>22000</v>
      </c>
      <c r="E92" s="5">
        <f t="shared" si="22"/>
        <v>0</v>
      </c>
      <c r="F92" s="24">
        <f t="shared" si="21"/>
        <v>0</v>
      </c>
    </row>
    <row r="93" spans="1:6" ht="12.75">
      <c r="A93" s="7" t="s">
        <v>98</v>
      </c>
      <c r="B93" s="4" t="s">
        <v>99</v>
      </c>
      <c r="C93" s="5">
        <f aca="true" t="shared" si="23" ref="C93:E95">C94</f>
        <v>5015000</v>
      </c>
      <c r="D93" s="5">
        <f t="shared" si="23"/>
        <v>1717000</v>
      </c>
      <c r="E93" s="5">
        <f t="shared" si="23"/>
        <v>1299978</v>
      </c>
      <c r="F93" s="24">
        <f t="shared" si="21"/>
        <v>0.25921794616151544</v>
      </c>
    </row>
    <row r="94" spans="1:6" ht="12.75">
      <c r="A94" s="7" t="s">
        <v>100</v>
      </c>
      <c r="B94" s="4" t="s">
        <v>101</v>
      </c>
      <c r="C94" s="5">
        <f t="shared" si="23"/>
        <v>5015000</v>
      </c>
      <c r="D94" s="5">
        <f t="shared" si="23"/>
        <v>1717000</v>
      </c>
      <c r="E94" s="5">
        <f t="shared" si="23"/>
        <v>1299978</v>
      </c>
      <c r="F94" s="24">
        <f t="shared" si="21"/>
        <v>0.25921794616151544</v>
      </c>
    </row>
    <row r="95" spans="1:6" ht="12.75">
      <c r="A95" s="7" t="s">
        <v>102</v>
      </c>
      <c r="B95" s="4" t="s">
        <v>103</v>
      </c>
      <c r="C95" s="5">
        <f t="shared" si="23"/>
        <v>5015000</v>
      </c>
      <c r="D95" s="5">
        <f t="shared" si="23"/>
        <v>1717000</v>
      </c>
      <c r="E95" s="5">
        <f t="shared" si="23"/>
        <v>1299978</v>
      </c>
      <c r="F95" s="24">
        <f t="shared" si="21"/>
        <v>0.25921794616151544</v>
      </c>
    </row>
    <row r="96" spans="1:6" ht="12.75">
      <c r="A96" s="7" t="s">
        <v>110</v>
      </c>
      <c r="B96" s="4" t="s">
        <v>111</v>
      </c>
      <c r="C96" s="5">
        <f>C513</f>
        <v>5015000</v>
      </c>
      <c r="D96" s="5">
        <f>D513</f>
        <v>1717000</v>
      </c>
      <c r="E96" s="5">
        <f>E513</f>
        <v>1299978</v>
      </c>
      <c r="F96" s="24">
        <f t="shared" si="21"/>
        <v>0.25921794616151544</v>
      </c>
    </row>
    <row r="97" spans="1:6" ht="27">
      <c r="A97" s="7" t="s">
        <v>375</v>
      </c>
      <c r="B97" s="4" t="s">
        <v>377</v>
      </c>
      <c r="C97" s="5">
        <f>C98</f>
        <v>0</v>
      </c>
      <c r="D97" s="5">
        <f>D98</f>
        <v>0</v>
      </c>
      <c r="E97" s="5"/>
      <c r="F97" s="24"/>
    </row>
    <row r="98" spans="1:6" ht="27">
      <c r="A98" s="7" t="s">
        <v>384</v>
      </c>
      <c r="B98" s="21">
        <v>8501</v>
      </c>
      <c r="C98" s="5">
        <f>C515</f>
        <v>0</v>
      </c>
      <c r="D98" s="5">
        <f>D515</f>
        <v>0</v>
      </c>
      <c r="E98" s="5"/>
      <c r="F98" s="24"/>
    </row>
    <row r="99" spans="1:6" ht="26.25">
      <c r="A99" s="7" t="s">
        <v>305</v>
      </c>
      <c r="B99" s="4" t="s">
        <v>306</v>
      </c>
      <c r="C99" s="5">
        <f>C100+C108</f>
        <v>9682000</v>
      </c>
      <c r="D99" s="5">
        <f>D100+D108</f>
        <v>11012000</v>
      </c>
      <c r="E99" s="5">
        <f>E100+E108</f>
        <v>10904508</v>
      </c>
      <c r="F99" s="24">
        <f aca="true" t="shared" si="24" ref="F99:F105">E99/C99</f>
        <v>1.1262660607312538</v>
      </c>
    </row>
    <row r="100" spans="1:6" ht="12.75">
      <c r="A100" s="7" t="s">
        <v>221</v>
      </c>
      <c r="B100" s="4" t="s">
        <v>222</v>
      </c>
      <c r="C100" s="5">
        <f>C101+C102+C103+C106</f>
        <v>9666000</v>
      </c>
      <c r="D100" s="5">
        <f>D101+D102+D103+D106</f>
        <v>10956000</v>
      </c>
      <c r="E100" s="5">
        <f>E101+E102+E103+E106</f>
        <v>10848509</v>
      </c>
      <c r="F100" s="24">
        <f t="shared" si="24"/>
        <v>1.1223369542727084</v>
      </c>
    </row>
    <row r="101" spans="1:6" ht="12.75">
      <c r="A101" s="7" t="s">
        <v>78</v>
      </c>
      <c r="B101" s="4" t="s">
        <v>79</v>
      </c>
      <c r="C101" s="5">
        <f aca="true" t="shared" si="25" ref="C101:E102">C362</f>
        <v>733000</v>
      </c>
      <c r="D101" s="5">
        <f t="shared" si="25"/>
        <v>816000</v>
      </c>
      <c r="E101" s="5">
        <f t="shared" si="25"/>
        <v>815500</v>
      </c>
      <c r="F101" s="24">
        <f t="shared" si="24"/>
        <v>1.1125511596180082</v>
      </c>
    </row>
    <row r="102" spans="1:6" ht="26.25">
      <c r="A102" s="7" t="s">
        <v>80</v>
      </c>
      <c r="B102" s="4" t="s">
        <v>81</v>
      </c>
      <c r="C102" s="5">
        <f t="shared" si="25"/>
        <v>745000</v>
      </c>
      <c r="D102" s="5">
        <f t="shared" si="25"/>
        <v>826000</v>
      </c>
      <c r="E102" s="5">
        <f t="shared" si="25"/>
        <v>817279</v>
      </c>
      <c r="F102" s="24">
        <f t="shared" si="24"/>
        <v>1.0970187919463088</v>
      </c>
    </row>
    <row r="103" spans="1:6" ht="26.25">
      <c r="A103" s="7" t="s">
        <v>232</v>
      </c>
      <c r="B103" s="4" t="s">
        <v>233</v>
      </c>
      <c r="C103" s="5">
        <f aca="true" t="shared" si="26" ref="C103:E104">C104</f>
        <v>8188000</v>
      </c>
      <c r="D103" s="5">
        <f t="shared" si="26"/>
        <v>9314000</v>
      </c>
      <c r="E103" s="5">
        <f t="shared" si="26"/>
        <v>9221786</v>
      </c>
      <c r="F103" s="24">
        <f t="shared" si="24"/>
        <v>1.1262562286272595</v>
      </c>
    </row>
    <row r="104" spans="1:6" ht="52.5">
      <c r="A104" s="7" t="s">
        <v>234</v>
      </c>
      <c r="B104" s="4" t="s">
        <v>235</v>
      </c>
      <c r="C104" s="5">
        <f t="shared" si="26"/>
        <v>8188000</v>
      </c>
      <c r="D104" s="5">
        <f t="shared" si="26"/>
        <v>9314000</v>
      </c>
      <c r="E104" s="5">
        <f t="shared" si="26"/>
        <v>9221786</v>
      </c>
      <c r="F104" s="24">
        <f t="shared" si="24"/>
        <v>1.1262562286272595</v>
      </c>
    </row>
    <row r="105" spans="1:6" ht="12.75">
      <c r="A105" s="7" t="s">
        <v>236</v>
      </c>
      <c r="B105" s="4" t="s">
        <v>237</v>
      </c>
      <c r="C105" s="5">
        <f>C366</f>
        <v>8188000</v>
      </c>
      <c r="D105" s="5">
        <f>D366</f>
        <v>9314000</v>
      </c>
      <c r="E105" s="5">
        <f>E366</f>
        <v>9221786</v>
      </c>
      <c r="F105" s="24">
        <f t="shared" si="24"/>
        <v>1.1262562286272595</v>
      </c>
    </row>
    <row r="106" spans="1:6" ht="27">
      <c r="A106" s="7" t="s">
        <v>375</v>
      </c>
      <c r="B106" s="4" t="s">
        <v>377</v>
      </c>
      <c r="C106" s="5">
        <f>C107</f>
        <v>0</v>
      </c>
      <c r="D106" s="5">
        <f>D107</f>
        <v>0</v>
      </c>
      <c r="E106" s="5">
        <f>E107</f>
        <v>-6056</v>
      </c>
      <c r="F106" s="24"/>
    </row>
    <row r="107" spans="1:6" ht="27">
      <c r="A107" s="7" t="s">
        <v>384</v>
      </c>
      <c r="B107" s="21">
        <v>8501</v>
      </c>
      <c r="C107" s="5">
        <f>C368</f>
        <v>0</v>
      </c>
      <c r="D107" s="5">
        <f>D368</f>
        <v>0</v>
      </c>
      <c r="E107" s="5">
        <f>E368</f>
        <v>-6056</v>
      </c>
      <c r="F107" s="24"/>
    </row>
    <row r="108" spans="1:6" ht="12.75">
      <c r="A108" s="7" t="s">
        <v>274</v>
      </c>
      <c r="B108" s="4" t="s">
        <v>89</v>
      </c>
      <c r="C108" s="5">
        <f>C109+C112</f>
        <v>16000</v>
      </c>
      <c r="D108" s="5">
        <f>D109+D112</f>
        <v>56000</v>
      </c>
      <c r="E108" s="5">
        <f>E109+E112</f>
        <v>55999</v>
      </c>
      <c r="F108" s="24">
        <f aca="true" t="shared" si="27" ref="F108:F149">E108/C108</f>
        <v>3.4999375</v>
      </c>
    </row>
    <row r="109" spans="1:6" ht="26.25">
      <c r="A109" s="7" t="s">
        <v>275</v>
      </c>
      <c r="B109" s="4" t="s">
        <v>276</v>
      </c>
      <c r="C109" s="5">
        <f aca="true" t="shared" si="28" ref="C109:E110">C110</f>
        <v>16000</v>
      </c>
      <c r="D109" s="5">
        <f t="shared" si="28"/>
        <v>16000</v>
      </c>
      <c r="E109" s="5">
        <f t="shared" si="28"/>
        <v>16000</v>
      </c>
      <c r="F109" s="24">
        <f t="shared" si="27"/>
        <v>1</v>
      </c>
    </row>
    <row r="110" spans="1:6" ht="12.75">
      <c r="A110" s="7" t="s">
        <v>277</v>
      </c>
      <c r="B110" s="4" t="s">
        <v>278</v>
      </c>
      <c r="C110" s="5">
        <f t="shared" si="28"/>
        <v>16000</v>
      </c>
      <c r="D110" s="5">
        <f t="shared" si="28"/>
        <v>16000</v>
      </c>
      <c r="E110" s="5">
        <f t="shared" si="28"/>
        <v>16000</v>
      </c>
      <c r="F110" s="24">
        <f t="shared" si="27"/>
        <v>1</v>
      </c>
    </row>
    <row r="111" spans="1:6" ht="12.75">
      <c r="A111" s="7" t="s">
        <v>281</v>
      </c>
      <c r="B111" s="4" t="s">
        <v>282</v>
      </c>
      <c r="C111" s="5">
        <f>C520</f>
        <v>16000</v>
      </c>
      <c r="D111" s="5">
        <f>D520</f>
        <v>16000</v>
      </c>
      <c r="E111" s="5">
        <f>E520</f>
        <v>16000</v>
      </c>
      <c r="F111" s="24">
        <f t="shared" si="27"/>
        <v>1</v>
      </c>
    </row>
    <row r="112" spans="1:6" ht="12.75">
      <c r="A112" s="7" t="s">
        <v>98</v>
      </c>
      <c r="B112" s="4" t="s">
        <v>99</v>
      </c>
      <c r="C112" s="5">
        <f aca="true" t="shared" si="29" ref="C112:E114">C113</f>
        <v>0</v>
      </c>
      <c r="D112" s="5">
        <f t="shared" si="29"/>
        <v>40000</v>
      </c>
      <c r="E112" s="5">
        <f t="shared" si="29"/>
        <v>39999</v>
      </c>
      <c r="F112" s="24" t="e">
        <f t="shared" si="27"/>
        <v>#DIV/0!</v>
      </c>
    </row>
    <row r="113" spans="1:6" ht="12.75">
      <c r="A113" s="7" t="s">
        <v>100</v>
      </c>
      <c r="B113" s="4" t="s">
        <v>101</v>
      </c>
      <c r="C113" s="5">
        <f t="shared" si="29"/>
        <v>0</v>
      </c>
      <c r="D113" s="5">
        <f t="shared" si="29"/>
        <v>40000</v>
      </c>
      <c r="E113" s="5">
        <f t="shared" si="29"/>
        <v>39999</v>
      </c>
      <c r="F113" s="24" t="e">
        <f t="shared" si="27"/>
        <v>#DIV/0!</v>
      </c>
    </row>
    <row r="114" spans="1:6" ht="12.75">
      <c r="A114" s="7" t="s">
        <v>102</v>
      </c>
      <c r="B114" s="4" t="s">
        <v>103</v>
      </c>
      <c r="C114" s="5">
        <f t="shared" si="29"/>
        <v>0</v>
      </c>
      <c r="D114" s="5">
        <f t="shared" si="29"/>
        <v>40000</v>
      </c>
      <c r="E114" s="5">
        <f t="shared" si="29"/>
        <v>39999</v>
      </c>
      <c r="F114" s="24" t="e">
        <f t="shared" si="27"/>
        <v>#DIV/0!</v>
      </c>
    </row>
    <row r="115" spans="1:6" ht="12.75">
      <c r="A115" s="7" t="s">
        <v>110</v>
      </c>
      <c r="B115" s="4" t="s">
        <v>111</v>
      </c>
      <c r="C115" s="5">
        <f>C524</f>
        <v>0</v>
      </c>
      <c r="D115" s="5">
        <f>D524</f>
        <v>40000</v>
      </c>
      <c r="E115" s="5">
        <f>E524</f>
        <v>39999</v>
      </c>
      <c r="F115" s="24" t="e">
        <f t="shared" si="27"/>
        <v>#DIV/0!</v>
      </c>
    </row>
    <row r="116" spans="1:6" ht="12.75">
      <c r="A116" s="7" t="s">
        <v>307</v>
      </c>
      <c r="B116" s="4" t="s">
        <v>308</v>
      </c>
      <c r="C116" s="5">
        <f aca="true" t="shared" si="30" ref="C116:E117">C117</f>
        <v>1400000</v>
      </c>
      <c r="D116" s="5">
        <f t="shared" si="30"/>
        <v>1150000</v>
      </c>
      <c r="E116" s="5">
        <f t="shared" si="30"/>
        <v>1141517</v>
      </c>
      <c r="F116" s="24">
        <f t="shared" si="27"/>
        <v>0.8153692857142857</v>
      </c>
    </row>
    <row r="117" spans="1:6" ht="12.75">
      <c r="A117" s="7" t="s">
        <v>221</v>
      </c>
      <c r="B117" s="4" t="s">
        <v>222</v>
      </c>
      <c r="C117" s="5">
        <f t="shared" si="30"/>
        <v>1400000</v>
      </c>
      <c r="D117" s="5">
        <f t="shared" si="30"/>
        <v>1150000</v>
      </c>
      <c r="E117" s="5">
        <f t="shared" si="30"/>
        <v>1141517</v>
      </c>
      <c r="F117" s="24">
        <f t="shared" si="27"/>
        <v>0.8153692857142857</v>
      </c>
    </row>
    <row r="118" spans="1:6" ht="12.75">
      <c r="A118" s="7" t="s">
        <v>223</v>
      </c>
      <c r="B118" s="4" t="s">
        <v>224</v>
      </c>
      <c r="C118" s="5">
        <f>C119+C121</f>
        <v>1400000</v>
      </c>
      <c r="D118" s="5">
        <f>D119+D121</f>
        <v>1150000</v>
      </c>
      <c r="E118" s="5">
        <f>E119+E121</f>
        <v>1141517</v>
      </c>
      <c r="F118" s="24">
        <f t="shared" si="27"/>
        <v>0.8153692857142857</v>
      </c>
    </row>
    <row r="119" spans="1:6" ht="12.75">
      <c r="A119" s="7" t="s">
        <v>225</v>
      </c>
      <c r="B119" s="4" t="s">
        <v>226</v>
      </c>
      <c r="C119" s="5">
        <f>C120</f>
        <v>1150000</v>
      </c>
      <c r="D119" s="5">
        <f>D120</f>
        <v>980000</v>
      </c>
      <c r="E119" s="5">
        <f>E120</f>
        <v>979328</v>
      </c>
      <c r="F119" s="24">
        <f t="shared" si="27"/>
        <v>0.8515895652173913</v>
      </c>
    </row>
    <row r="120" spans="1:6" ht="12.75">
      <c r="A120" s="7" t="s">
        <v>227</v>
      </c>
      <c r="B120" s="4" t="s">
        <v>228</v>
      </c>
      <c r="C120" s="5">
        <f>C373</f>
        <v>1150000</v>
      </c>
      <c r="D120" s="5">
        <f>D373</f>
        <v>980000</v>
      </c>
      <c r="E120" s="5">
        <f>E373</f>
        <v>979328</v>
      </c>
      <c r="F120" s="24">
        <f t="shared" si="27"/>
        <v>0.8515895652173913</v>
      </c>
    </row>
    <row r="121" spans="1:6" ht="26.25">
      <c r="A121" s="7" t="s">
        <v>229</v>
      </c>
      <c r="B121" s="4" t="s">
        <v>176</v>
      </c>
      <c r="C121" s="5">
        <f>C122</f>
        <v>250000</v>
      </c>
      <c r="D121" s="5">
        <f>D122</f>
        <v>170000</v>
      </c>
      <c r="E121" s="5">
        <f>E122</f>
        <v>162189</v>
      </c>
      <c r="F121" s="24">
        <f t="shared" si="27"/>
        <v>0.648756</v>
      </c>
    </row>
    <row r="122" spans="1:6" ht="26.25">
      <c r="A122" s="7" t="s">
        <v>230</v>
      </c>
      <c r="B122" s="4" t="s">
        <v>231</v>
      </c>
      <c r="C122" s="5">
        <f>C375</f>
        <v>250000</v>
      </c>
      <c r="D122" s="5">
        <f>D375</f>
        <v>170000</v>
      </c>
      <c r="E122" s="5">
        <f>E375</f>
        <v>162189</v>
      </c>
      <c r="F122" s="24">
        <f t="shared" si="27"/>
        <v>0.648756</v>
      </c>
    </row>
    <row r="123" spans="1:6" ht="26.25">
      <c r="A123" s="7" t="s">
        <v>309</v>
      </c>
      <c r="B123" s="4" t="s">
        <v>310</v>
      </c>
      <c r="C123" s="5">
        <f>C124</f>
        <v>686000</v>
      </c>
      <c r="D123" s="5">
        <f>D124</f>
        <v>586000</v>
      </c>
      <c r="E123" s="5">
        <f>E124</f>
        <v>482505</v>
      </c>
      <c r="F123" s="24">
        <f t="shared" si="27"/>
        <v>0.7033600583090379</v>
      </c>
    </row>
    <row r="124" spans="1:6" ht="12.75">
      <c r="A124" s="7" t="s">
        <v>311</v>
      </c>
      <c r="B124" s="4" t="s">
        <v>312</v>
      </c>
      <c r="C124" s="5">
        <f>C125+C127</f>
        <v>686000</v>
      </c>
      <c r="D124" s="5">
        <f>D125+D127</f>
        <v>586000</v>
      </c>
      <c r="E124" s="5">
        <f>E125+E127</f>
        <v>482505</v>
      </c>
      <c r="F124" s="24">
        <f t="shared" si="27"/>
        <v>0.7033600583090379</v>
      </c>
    </row>
    <row r="125" spans="1:6" ht="12.75">
      <c r="A125" s="7" t="s">
        <v>221</v>
      </c>
      <c r="B125" s="4" t="s">
        <v>222</v>
      </c>
      <c r="C125" s="5">
        <f>C126</f>
        <v>499000</v>
      </c>
      <c r="D125" s="5">
        <f>D126</f>
        <v>399000</v>
      </c>
      <c r="E125" s="5">
        <f>E126</f>
        <v>308450</v>
      </c>
      <c r="F125" s="24">
        <f t="shared" si="27"/>
        <v>0.6181362725450902</v>
      </c>
    </row>
    <row r="126" spans="1:6" ht="26.25">
      <c r="A126" s="7" t="s">
        <v>80</v>
      </c>
      <c r="B126" s="4" t="s">
        <v>81</v>
      </c>
      <c r="C126" s="5">
        <f>C379</f>
        <v>499000</v>
      </c>
      <c r="D126" s="5">
        <f>D379</f>
        <v>399000</v>
      </c>
      <c r="E126" s="5">
        <f>E379</f>
        <v>308450</v>
      </c>
      <c r="F126" s="24">
        <f t="shared" si="27"/>
        <v>0.6181362725450902</v>
      </c>
    </row>
    <row r="127" spans="1:6" ht="12.75">
      <c r="A127" s="7" t="s">
        <v>274</v>
      </c>
      <c r="B127" s="4" t="s">
        <v>89</v>
      </c>
      <c r="C127" s="5">
        <f aca="true" t="shared" si="31" ref="C127:E129">C128</f>
        <v>187000</v>
      </c>
      <c r="D127" s="5">
        <f t="shared" si="31"/>
        <v>187000</v>
      </c>
      <c r="E127" s="5">
        <f t="shared" si="31"/>
        <v>174055</v>
      </c>
      <c r="F127" s="24">
        <f t="shared" si="27"/>
        <v>0.9307754010695187</v>
      </c>
    </row>
    <row r="128" spans="1:6" ht="12.75">
      <c r="A128" s="7" t="s">
        <v>98</v>
      </c>
      <c r="B128" s="4" t="s">
        <v>99</v>
      </c>
      <c r="C128" s="5">
        <f t="shared" si="31"/>
        <v>187000</v>
      </c>
      <c r="D128" s="5">
        <f t="shared" si="31"/>
        <v>187000</v>
      </c>
      <c r="E128" s="5">
        <f t="shared" si="31"/>
        <v>174055</v>
      </c>
      <c r="F128" s="24">
        <f t="shared" si="27"/>
        <v>0.9307754010695187</v>
      </c>
    </row>
    <row r="129" spans="1:6" ht="12.75">
      <c r="A129" s="7" t="s">
        <v>100</v>
      </c>
      <c r="B129" s="4" t="s">
        <v>101</v>
      </c>
      <c r="C129" s="5">
        <f t="shared" si="31"/>
        <v>187000</v>
      </c>
      <c r="D129" s="5">
        <f t="shared" si="31"/>
        <v>187000</v>
      </c>
      <c r="E129" s="5">
        <f t="shared" si="31"/>
        <v>174055</v>
      </c>
      <c r="F129" s="24">
        <f t="shared" si="27"/>
        <v>0.9307754010695187</v>
      </c>
    </row>
    <row r="130" spans="1:6" ht="12.75">
      <c r="A130" s="7" t="s">
        <v>102</v>
      </c>
      <c r="B130" s="4" t="s">
        <v>103</v>
      </c>
      <c r="C130" s="5">
        <f>C132+C131</f>
        <v>187000</v>
      </c>
      <c r="D130" s="5">
        <f>D132+D131</f>
        <v>187000</v>
      </c>
      <c r="E130" s="5">
        <f>E132+E131</f>
        <v>174055</v>
      </c>
      <c r="F130" s="24">
        <f t="shared" si="27"/>
        <v>0.9307754010695187</v>
      </c>
    </row>
    <row r="131" spans="1:6" ht="12.75">
      <c r="A131" s="7" t="s">
        <v>106</v>
      </c>
      <c r="B131" s="4" t="s">
        <v>107</v>
      </c>
      <c r="C131" s="5">
        <f aca="true" t="shared" si="32" ref="C131:E132">C531</f>
        <v>100000</v>
      </c>
      <c r="D131" s="5">
        <f t="shared" si="32"/>
        <v>100000</v>
      </c>
      <c r="E131" s="5">
        <f t="shared" si="32"/>
        <v>89428</v>
      </c>
      <c r="F131" s="24">
        <f t="shared" si="27"/>
        <v>0.89428</v>
      </c>
    </row>
    <row r="132" spans="1:6" ht="12.75">
      <c r="A132" s="7" t="s">
        <v>110</v>
      </c>
      <c r="B132" s="4" t="s">
        <v>111</v>
      </c>
      <c r="C132" s="5">
        <f t="shared" si="32"/>
        <v>87000</v>
      </c>
      <c r="D132" s="5">
        <f t="shared" si="32"/>
        <v>87000</v>
      </c>
      <c r="E132" s="5">
        <f t="shared" si="32"/>
        <v>84627</v>
      </c>
      <c r="F132" s="24">
        <f t="shared" si="27"/>
        <v>0.9727241379310345</v>
      </c>
    </row>
    <row r="133" spans="1:6" ht="26.25">
      <c r="A133" s="7" t="s">
        <v>313</v>
      </c>
      <c r="B133" s="4" t="s">
        <v>314</v>
      </c>
      <c r="C133" s="5">
        <f>C134+C146+C164+C198</f>
        <v>207600000</v>
      </c>
      <c r="D133" s="5">
        <f>D134+D146+D164+D198</f>
        <v>262599000</v>
      </c>
      <c r="E133" s="5">
        <f>E134+E146+E164+E198</f>
        <v>233113719</v>
      </c>
      <c r="F133" s="24">
        <f t="shared" si="27"/>
        <v>1.1228984537572255</v>
      </c>
    </row>
    <row r="134" spans="1:6" ht="26.25">
      <c r="A134" s="7" t="s">
        <v>315</v>
      </c>
      <c r="B134" s="4" t="s">
        <v>316</v>
      </c>
      <c r="C134" s="5">
        <f>C135+C141</f>
        <v>12169000</v>
      </c>
      <c r="D134" s="5">
        <f>D135+D141</f>
        <v>9121000</v>
      </c>
      <c r="E134" s="5">
        <f>E135+E141</f>
        <v>8678838</v>
      </c>
      <c r="F134" s="24">
        <f t="shared" si="27"/>
        <v>0.7131923740652477</v>
      </c>
    </row>
    <row r="135" spans="1:6" ht="12.75">
      <c r="A135" s="7" t="s">
        <v>221</v>
      </c>
      <c r="B135" s="4" t="s">
        <v>222</v>
      </c>
      <c r="C135" s="5">
        <f>C136+C137</f>
        <v>12169000</v>
      </c>
      <c r="D135" s="5">
        <f>D136+D137</f>
        <v>9019000</v>
      </c>
      <c r="E135" s="5">
        <f>E136+E137</f>
        <v>8576839</v>
      </c>
      <c r="F135" s="24">
        <f t="shared" si="27"/>
        <v>0.7048105020954886</v>
      </c>
    </row>
    <row r="136" spans="1:6" ht="26.25">
      <c r="A136" s="7" t="s">
        <v>80</v>
      </c>
      <c r="B136" s="4" t="s">
        <v>81</v>
      </c>
      <c r="C136" s="5">
        <f>C383</f>
        <v>1363000</v>
      </c>
      <c r="D136" s="5">
        <f>D383</f>
        <v>1713000</v>
      </c>
      <c r="E136" s="5">
        <f>E383</f>
        <v>1521794</v>
      </c>
      <c r="F136" s="24">
        <f t="shared" si="27"/>
        <v>1.116503301540719</v>
      </c>
    </row>
    <row r="137" spans="1:6" ht="12.75">
      <c r="A137" s="7" t="s">
        <v>248</v>
      </c>
      <c r="B137" s="4" t="s">
        <v>249</v>
      </c>
      <c r="C137" s="5">
        <f>C138</f>
        <v>10806000</v>
      </c>
      <c r="D137" s="5">
        <f>D138</f>
        <v>7306000</v>
      </c>
      <c r="E137" s="5">
        <f>E138</f>
        <v>7055045</v>
      </c>
      <c r="F137" s="24">
        <f t="shared" si="27"/>
        <v>0.6528821950768092</v>
      </c>
    </row>
    <row r="138" spans="1:6" ht="12.75">
      <c r="A138" s="7" t="s">
        <v>250</v>
      </c>
      <c r="B138" s="4" t="s">
        <v>251</v>
      </c>
      <c r="C138" s="5">
        <f>C139+C140</f>
        <v>10806000</v>
      </c>
      <c r="D138" s="5">
        <f>D139+D140</f>
        <v>7306000</v>
      </c>
      <c r="E138" s="5">
        <f>E139+E140</f>
        <v>7055045</v>
      </c>
      <c r="F138" s="24">
        <f t="shared" si="27"/>
        <v>0.6528821950768092</v>
      </c>
    </row>
    <row r="139" spans="1:6" ht="12.75">
      <c r="A139" s="7" t="s">
        <v>252</v>
      </c>
      <c r="B139" s="4" t="s">
        <v>253</v>
      </c>
      <c r="C139" s="5">
        <f aca="true" t="shared" si="33" ref="C139:E140">C386</f>
        <v>854000</v>
      </c>
      <c r="D139" s="5">
        <f t="shared" si="33"/>
        <v>2539000</v>
      </c>
      <c r="E139" s="5">
        <f t="shared" si="33"/>
        <v>2289734</v>
      </c>
      <c r="F139" s="24">
        <f t="shared" si="27"/>
        <v>2.6811873536299764</v>
      </c>
    </row>
    <row r="140" spans="1:6" ht="12.75">
      <c r="A140" s="7" t="s">
        <v>254</v>
      </c>
      <c r="B140" s="4" t="s">
        <v>255</v>
      </c>
      <c r="C140" s="5">
        <f t="shared" si="33"/>
        <v>9952000</v>
      </c>
      <c r="D140" s="5">
        <f t="shared" si="33"/>
        <v>4767000</v>
      </c>
      <c r="E140" s="5">
        <f t="shared" si="33"/>
        <v>4765311</v>
      </c>
      <c r="F140" s="24">
        <f t="shared" si="27"/>
        <v>0.47882948151125404</v>
      </c>
    </row>
    <row r="141" spans="1:6" ht="12.75">
      <c r="A141" s="7" t="s">
        <v>274</v>
      </c>
      <c r="B141" s="4" t="s">
        <v>89</v>
      </c>
      <c r="C141" s="5">
        <f aca="true" t="shared" si="34" ref="C141:E144">C142</f>
        <v>0</v>
      </c>
      <c r="D141" s="5">
        <f t="shared" si="34"/>
        <v>102000</v>
      </c>
      <c r="E141" s="5">
        <f t="shared" si="34"/>
        <v>101999</v>
      </c>
      <c r="F141" s="24" t="e">
        <f t="shared" si="27"/>
        <v>#DIV/0!</v>
      </c>
    </row>
    <row r="142" spans="1:6" ht="12.75">
      <c r="A142" s="7" t="s">
        <v>98</v>
      </c>
      <c r="B142" s="4" t="s">
        <v>99</v>
      </c>
      <c r="C142" s="5">
        <f t="shared" si="34"/>
        <v>0</v>
      </c>
      <c r="D142" s="5">
        <f t="shared" si="34"/>
        <v>102000</v>
      </c>
      <c r="E142" s="5">
        <f t="shared" si="34"/>
        <v>101999</v>
      </c>
      <c r="F142" s="24" t="e">
        <f t="shared" si="27"/>
        <v>#DIV/0!</v>
      </c>
    </row>
    <row r="143" spans="1:6" ht="12.75">
      <c r="A143" s="7" t="s">
        <v>100</v>
      </c>
      <c r="B143" s="4" t="s">
        <v>101</v>
      </c>
      <c r="C143" s="5">
        <f t="shared" si="34"/>
        <v>0</v>
      </c>
      <c r="D143" s="5">
        <f t="shared" si="34"/>
        <v>102000</v>
      </c>
      <c r="E143" s="5">
        <f t="shared" si="34"/>
        <v>101999</v>
      </c>
      <c r="F143" s="24" t="e">
        <f t="shared" si="27"/>
        <v>#DIV/0!</v>
      </c>
    </row>
    <row r="144" spans="1:6" ht="12.75">
      <c r="A144" s="7" t="s">
        <v>102</v>
      </c>
      <c r="B144" s="4" t="s">
        <v>103</v>
      </c>
      <c r="C144" s="5">
        <f t="shared" si="34"/>
        <v>0</v>
      </c>
      <c r="D144" s="5">
        <f t="shared" si="34"/>
        <v>102000</v>
      </c>
      <c r="E144" s="5">
        <f t="shared" si="34"/>
        <v>101999</v>
      </c>
      <c r="F144" s="24" t="e">
        <f t="shared" si="27"/>
        <v>#DIV/0!</v>
      </c>
    </row>
    <row r="145" spans="1:6" ht="12.75">
      <c r="A145" s="7" t="s">
        <v>110</v>
      </c>
      <c r="B145" s="4" t="s">
        <v>111</v>
      </c>
      <c r="C145" s="5">
        <f>C539</f>
        <v>0</v>
      </c>
      <c r="D145" s="5">
        <f>D539</f>
        <v>102000</v>
      </c>
      <c r="E145" s="5">
        <f>E539</f>
        <v>101999</v>
      </c>
      <c r="F145" s="24" t="e">
        <f t="shared" si="27"/>
        <v>#DIV/0!</v>
      </c>
    </row>
    <row r="146" spans="1:6" ht="12.75">
      <c r="A146" s="7" t="s">
        <v>317</v>
      </c>
      <c r="B146" s="4" t="s">
        <v>318</v>
      </c>
      <c r="C146" s="5">
        <f>C147+C152</f>
        <v>29960000</v>
      </c>
      <c r="D146" s="5">
        <f>D147+D152</f>
        <v>28482000</v>
      </c>
      <c r="E146" s="5">
        <f>E147+E152</f>
        <v>24563473</v>
      </c>
      <c r="F146" s="24">
        <f t="shared" si="27"/>
        <v>0.8198756008010681</v>
      </c>
    </row>
    <row r="147" spans="1:6" ht="12.75">
      <c r="A147" s="7" t="s">
        <v>221</v>
      </c>
      <c r="B147" s="4" t="s">
        <v>222</v>
      </c>
      <c r="C147" s="5">
        <f aca="true" t="shared" si="35" ref="C147:E148">C148</f>
        <v>4250000</v>
      </c>
      <c r="D147" s="5">
        <f t="shared" si="35"/>
        <v>4475000</v>
      </c>
      <c r="E147" s="5">
        <f t="shared" si="35"/>
        <v>3511732</v>
      </c>
      <c r="F147" s="24">
        <f t="shared" si="27"/>
        <v>0.8262898823529412</v>
      </c>
    </row>
    <row r="148" spans="1:6" ht="26.25">
      <c r="A148" s="7" t="s">
        <v>232</v>
      </c>
      <c r="B148" s="4" t="s">
        <v>233</v>
      </c>
      <c r="C148" s="5">
        <f t="shared" si="35"/>
        <v>4250000</v>
      </c>
      <c r="D148" s="5">
        <f t="shared" si="35"/>
        <v>4475000</v>
      </c>
      <c r="E148" s="5">
        <f t="shared" si="35"/>
        <v>3511732</v>
      </c>
      <c r="F148" s="24">
        <f t="shared" si="27"/>
        <v>0.8262898823529412</v>
      </c>
    </row>
    <row r="149" spans="1:6" ht="52.5">
      <c r="A149" s="7" t="s">
        <v>234</v>
      </c>
      <c r="B149" s="4" t="s">
        <v>235</v>
      </c>
      <c r="C149" s="5">
        <f>C150+C151</f>
        <v>4250000</v>
      </c>
      <c r="D149" s="5">
        <f>D150+D151</f>
        <v>4475000</v>
      </c>
      <c r="E149" s="5">
        <f>E150+E151</f>
        <v>3511732</v>
      </c>
      <c r="F149" s="24">
        <f t="shared" si="27"/>
        <v>0.8262898823529412</v>
      </c>
    </row>
    <row r="150" spans="1:6" ht="12.75">
      <c r="A150" s="7" t="s">
        <v>236</v>
      </c>
      <c r="B150" s="4" t="s">
        <v>237</v>
      </c>
      <c r="C150" s="5">
        <f>C392</f>
        <v>0</v>
      </c>
      <c r="D150" s="5">
        <f>D392</f>
        <v>0</v>
      </c>
      <c r="E150" s="5"/>
      <c r="F150" s="24"/>
    </row>
    <row r="151" spans="1:6" ht="26.25">
      <c r="A151" s="7" t="s">
        <v>240</v>
      </c>
      <c r="B151" s="4" t="s">
        <v>241</v>
      </c>
      <c r="C151" s="5">
        <f>C393</f>
        <v>4250000</v>
      </c>
      <c r="D151" s="5">
        <f>D393</f>
        <v>4475000</v>
      </c>
      <c r="E151" s="5">
        <f>E393</f>
        <v>3511732</v>
      </c>
      <c r="F151" s="24">
        <f aca="true" t="shared" si="36" ref="F151:F159">E151/C151</f>
        <v>0.8262898823529412</v>
      </c>
    </row>
    <row r="152" spans="1:6" ht="12.75">
      <c r="A152" s="7" t="s">
        <v>274</v>
      </c>
      <c r="B152" s="4" t="s">
        <v>89</v>
      </c>
      <c r="C152" s="5">
        <f>C153+C157+C160</f>
        <v>25710000</v>
      </c>
      <c r="D152" s="5">
        <f>D153+D157+D160</f>
        <v>24007000</v>
      </c>
      <c r="E152" s="5">
        <f>E153+E157+E160</f>
        <v>21051741</v>
      </c>
      <c r="F152" s="24">
        <f t="shared" si="36"/>
        <v>0.8188152858809802</v>
      </c>
    </row>
    <row r="153" spans="1:6" ht="26.25">
      <c r="A153" s="7" t="s">
        <v>275</v>
      </c>
      <c r="B153" s="4" t="s">
        <v>276</v>
      </c>
      <c r="C153" s="5">
        <f>C154</f>
        <v>21844000</v>
      </c>
      <c r="D153" s="5">
        <f>D154</f>
        <v>24007000</v>
      </c>
      <c r="E153" s="5">
        <f>E154</f>
        <v>21051741</v>
      </c>
      <c r="F153" s="24">
        <f t="shared" si="36"/>
        <v>0.9637310474272112</v>
      </c>
    </row>
    <row r="154" spans="1:6" ht="12.75">
      <c r="A154" s="7" t="s">
        <v>277</v>
      </c>
      <c r="B154" s="4" t="s">
        <v>278</v>
      </c>
      <c r="C154" s="5">
        <f>C155+C156</f>
        <v>21844000</v>
      </c>
      <c r="D154" s="5">
        <f>D155+D156</f>
        <v>24007000</v>
      </c>
      <c r="E154" s="5">
        <f>E155+E156</f>
        <v>21051741</v>
      </c>
      <c r="F154" s="24">
        <f t="shared" si="36"/>
        <v>0.9637310474272112</v>
      </c>
    </row>
    <row r="155" spans="1:6" ht="26.25">
      <c r="A155" s="7" t="s">
        <v>279</v>
      </c>
      <c r="B155" s="4" t="s">
        <v>280</v>
      </c>
      <c r="C155" s="5">
        <f>C544</f>
        <v>21386000</v>
      </c>
      <c r="D155" s="5">
        <f>D544</f>
        <v>23549000</v>
      </c>
      <c r="E155" s="5">
        <f>E544</f>
        <v>20697451</v>
      </c>
      <c r="F155" s="24">
        <f t="shared" si="36"/>
        <v>0.9678037501168989</v>
      </c>
    </row>
    <row r="156" spans="1:6" ht="12.75">
      <c r="A156" s="7" t="s">
        <v>281</v>
      </c>
      <c r="B156" s="4" t="s">
        <v>282</v>
      </c>
      <c r="C156" s="5">
        <f>C546</f>
        <v>458000</v>
      </c>
      <c r="D156" s="5">
        <f>D546</f>
        <v>458000</v>
      </c>
      <c r="E156" s="5">
        <f>E546</f>
        <v>354290</v>
      </c>
      <c r="F156" s="24">
        <f t="shared" si="36"/>
        <v>0.7735589519650655</v>
      </c>
    </row>
    <row r="157" spans="1:6" ht="12.75">
      <c r="A157" s="7" t="s">
        <v>283</v>
      </c>
      <c r="B157" s="4" t="s">
        <v>284</v>
      </c>
      <c r="C157" s="5">
        <f aca="true" t="shared" si="37" ref="C157:E158">C158</f>
        <v>3866000</v>
      </c>
      <c r="D157" s="5">
        <f t="shared" si="37"/>
        <v>0</v>
      </c>
      <c r="E157" s="5">
        <f t="shared" si="37"/>
        <v>0</v>
      </c>
      <c r="F157" s="24">
        <f t="shared" si="36"/>
        <v>0</v>
      </c>
    </row>
    <row r="158" spans="1:6" ht="39">
      <c r="A158" s="7" t="s">
        <v>285</v>
      </c>
      <c r="B158" s="4" t="s">
        <v>286</v>
      </c>
      <c r="C158" s="5">
        <f t="shared" si="37"/>
        <v>3866000</v>
      </c>
      <c r="D158" s="5">
        <f t="shared" si="37"/>
        <v>0</v>
      </c>
      <c r="E158" s="5">
        <f t="shared" si="37"/>
        <v>0</v>
      </c>
      <c r="F158" s="24">
        <f t="shared" si="36"/>
        <v>0</v>
      </c>
    </row>
    <row r="159" spans="1:6" ht="12.75">
      <c r="A159" s="7" t="s">
        <v>287</v>
      </c>
      <c r="B159" s="4" t="s">
        <v>288</v>
      </c>
      <c r="C159" s="5">
        <f>C549</f>
        <v>3866000</v>
      </c>
      <c r="D159" s="5">
        <f>D549</f>
        <v>0</v>
      </c>
      <c r="E159" s="5">
        <f>E549</f>
        <v>0</v>
      </c>
      <c r="F159" s="24">
        <f t="shared" si="36"/>
        <v>0</v>
      </c>
    </row>
    <row r="160" spans="1:6" ht="12.75">
      <c r="A160" s="7" t="s">
        <v>98</v>
      </c>
      <c r="B160" s="4" t="s">
        <v>99</v>
      </c>
      <c r="C160" s="5">
        <f aca="true" t="shared" si="38" ref="C160:D162">C161</f>
        <v>0</v>
      </c>
      <c r="D160" s="5">
        <f t="shared" si="38"/>
        <v>0</v>
      </c>
      <c r="E160" s="5"/>
      <c r="F160" s="24"/>
    </row>
    <row r="161" spans="1:6" ht="12.75">
      <c r="A161" s="7" t="s">
        <v>100</v>
      </c>
      <c r="B161" s="4" t="s">
        <v>101</v>
      </c>
      <c r="C161" s="5">
        <f t="shared" si="38"/>
        <v>0</v>
      </c>
      <c r="D161" s="5">
        <f t="shared" si="38"/>
        <v>0</v>
      </c>
      <c r="E161" s="5"/>
      <c r="F161" s="24"/>
    </row>
    <row r="162" spans="1:6" ht="12.75">
      <c r="A162" s="7" t="s">
        <v>102</v>
      </c>
      <c r="B162" s="4" t="s">
        <v>103</v>
      </c>
      <c r="C162" s="5">
        <f t="shared" si="38"/>
        <v>0</v>
      </c>
      <c r="D162" s="5">
        <f t="shared" si="38"/>
        <v>0</v>
      </c>
      <c r="E162" s="5"/>
      <c r="F162" s="24"/>
    </row>
    <row r="163" spans="1:6" ht="12.75">
      <c r="A163" s="7" t="s">
        <v>110</v>
      </c>
      <c r="B163" s="4" t="s">
        <v>111</v>
      </c>
      <c r="C163" s="5">
        <f>C553</f>
        <v>0</v>
      </c>
      <c r="D163" s="5">
        <f>D553</f>
        <v>0</v>
      </c>
      <c r="E163" s="5"/>
      <c r="F163" s="24"/>
    </row>
    <row r="164" spans="1:6" ht="26.25">
      <c r="A164" s="7" t="s">
        <v>319</v>
      </c>
      <c r="B164" s="4" t="s">
        <v>320</v>
      </c>
      <c r="C164" s="5">
        <f>C165+C182</f>
        <v>73249000</v>
      </c>
      <c r="D164" s="5">
        <f>D165+D182</f>
        <v>80707000</v>
      </c>
      <c r="E164" s="5">
        <f>E165+E182</f>
        <v>66006078</v>
      </c>
      <c r="F164" s="24">
        <f aca="true" t="shared" si="39" ref="F164:F171">E164/C164</f>
        <v>0.9011191688623735</v>
      </c>
    </row>
    <row r="165" spans="1:6" ht="12.75">
      <c r="A165" s="7" t="s">
        <v>221</v>
      </c>
      <c r="B165" s="4" t="s">
        <v>222</v>
      </c>
      <c r="C165" s="5">
        <f>C166+C167+C168+C171+C176+C180</f>
        <v>53665000</v>
      </c>
      <c r="D165" s="5">
        <f>D166+D167+D168+D171+D176+D180</f>
        <v>62309000</v>
      </c>
      <c r="E165" s="5">
        <f>E166+E167+E168+E171+E176+E180</f>
        <v>61454213</v>
      </c>
      <c r="F165" s="24">
        <f t="shared" si="39"/>
        <v>1.145145122519333</v>
      </c>
    </row>
    <row r="166" spans="1:6" ht="12.75">
      <c r="A166" s="7" t="s">
        <v>78</v>
      </c>
      <c r="B166" s="4" t="s">
        <v>79</v>
      </c>
      <c r="C166" s="5">
        <f aca="true" t="shared" si="40" ref="C166:E167">C397</f>
        <v>3455000</v>
      </c>
      <c r="D166" s="5">
        <f t="shared" si="40"/>
        <v>3559000</v>
      </c>
      <c r="E166" s="5">
        <f t="shared" si="40"/>
        <v>3537133</v>
      </c>
      <c r="F166" s="24">
        <f t="shared" si="39"/>
        <v>1.0237722141823444</v>
      </c>
    </row>
    <row r="167" spans="1:6" ht="26.25">
      <c r="A167" s="7" t="s">
        <v>80</v>
      </c>
      <c r="B167" s="4" t="s">
        <v>81</v>
      </c>
      <c r="C167" s="5">
        <f t="shared" si="40"/>
        <v>2146000</v>
      </c>
      <c r="D167" s="5">
        <f t="shared" si="40"/>
        <v>1382000</v>
      </c>
      <c r="E167" s="5">
        <f t="shared" si="40"/>
        <v>1219768</v>
      </c>
      <c r="F167" s="24">
        <f t="shared" si="39"/>
        <v>0.5683914259086673</v>
      </c>
    </row>
    <row r="168" spans="1:6" ht="26.25">
      <c r="A168" s="7" t="s">
        <v>232</v>
      </c>
      <c r="B168" s="4" t="s">
        <v>233</v>
      </c>
      <c r="C168" s="5">
        <f aca="true" t="shared" si="41" ref="C168:E169">C169</f>
        <v>28549000</v>
      </c>
      <c r="D168" s="5">
        <f t="shared" si="41"/>
        <v>40225000</v>
      </c>
      <c r="E168" s="5">
        <f t="shared" si="41"/>
        <v>39601553</v>
      </c>
      <c r="F168" s="24">
        <f t="shared" si="39"/>
        <v>1.3871432624610318</v>
      </c>
    </row>
    <row r="169" spans="1:6" ht="52.5">
      <c r="A169" s="7" t="s">
        <v>234</v>
      </c>
      <c r="B169" s="4" t="s">
        <v>235</v>
      </c>
      <c r="C169" s="5">
        <f t="shared" si="41"/>
        <v>28549000</v>
      </c>
      <c r="D169" s="5">
        <f t="shared" si="41"/>
        <v>40225000</v>
      </c>
      <c r="E169" s="5">
        <f t="shared" si="41"/>
        <v>39601553</v>
      </c>
      <c r="F169" s="24">
        <f t="shared" si="39"/>
        <v>1.3871432624610318</v>
      </c>
    </row>
    <row r="170" spans="1:6" ht="12.75">
      <c r="A170" s="7" t="s">
        <v>236</v>
      </c>
      <c r="B170" s="4" t="s">
        <v>237</v>
      </c>
      <c r="C170" s="5">
        <f>C401</f>
        <v>28549000</v>
      </c>
      <c r="D170" s="5">
        <f>D401</f>
        <v>40225000</v>
      </c>
      <c r="E170" s="5">
        <f>E401</f>
        <v>39601553</v>
      </c>
      <c r="F170" s="24">
        <f t="shared" si="39"/>
        <v>1.3871432624610318</v>
      </c>
    </row>
    <row r="171" spans="1:6" ht="39">
      <c r="A171" s="7" t="s">
        <v>82</v>
      </c>
      <c r="B171" s="4" t="s">
        <v>83</v>
      </c>
      <c r="C171" s="5">
        <f>C172+C173+C174+C175</f>
        <v>19511000</v>
      </c>
      <c r="D171" s="5">
        <f>D172+D173+D174+D175</f>
        <v>17139000</v>
      </c>
      <c r="E171" s="5">
        <f>E172+E173+E174+E175</f>
        <v>17127856</v>
      </c>
      <c r="F171" s="24">
        <f t="shared" si="39"/>
        <v>0.8778563887038081</v>
      </c>
    </row>
    <row r="172" spans="1:6" ht="12.75">
      <c r="A172" s="7" t="s">
        <v>256</v>
      </c>
      <c r="B172" s="4" t="s">
        <v>257</v>
      </c>
      <c r="C172" s="5">
        <f aca="true" t="shared" si="42" ref="C172:D175">C403</f>
        <v>1030000</v>
      </c>
      <c r="D172" s="5">
        <f t="shared" si="42"/>
        <v>0</v>
      </c>
      <c r="E172" s="5"/>
      <c r="F172" s="24"/>
    </row>
    <row r="173" spans="1:6" ht="12.75">
      <c r="A173" s="7" t="s">
        <v>258</v>
      </c>
      <c r="B173" s="4" t="s">
        <v>259</v>
      </c>
      <c r="C173" s="5">
        <f t="shared" si="42"/>
        <v>500000</v>
      </c>
      <c r="D173" s="5">
        <f t="shared" si="42"/>
        <v>0</v>
      </c>
      <c r="E173" s="5"/>
      <c r="F173" s="24"/>
    </row>
    <row r="174" spans="1:6" ht="12.75">
      <c r="A174" s="7" t="s">
        <v>260</v>
      </c>
      <c r="B174" s="4" t="s">
        <v>261</v>
      </c>
      <c r="C174" s="5">
        <f t="shared" si="42"/>
        <v>17974000</v>
      </c>
      <c r="D174" s="5">
        <f t="shared" si="42"/>
        <v>17134000</v>
      </c>
      <c r="E174" s="5">
        <f>E405</f>
        <v>17123633</v>
      </c>
      <c r="F174" s="24">
        <f aca="true" t="shared" si="43" ref="F174:F179">E174/C174</f>
        <v>0.9526890508512296</v>
      </c>
    </row>
    <row r="175" spans="1:6" ht="12.75">
      <c r="A175" s="7" t="s">
        <v>86</v>
      </c>
      <c r="B175" s="4" t="s">
        <v>87</v>
      </c>
      <c r="C175" s="5">
        <f t="shared" si="42"/>
        <v>7000</v>
      </c>
      <c r="D175" s="5">
        <f t="shared" si="42"/>
        <v>5000</v>
      </c>
      <c r="E175" s="5">
        <f>E406</f>
        <v>4223</v>
      </c>
      <c r="F175" s="24">
        <f t="shared" si="43"/>
        <v>0.6032857142857143</v>
      </c>
    </row>
    <row r="176" spans="1:6" ht="12.75">
      <c r="A176" s="7" t="s">
        <v>262</v>
      </c>
      <c r="B176" s="4" t="s">
        <v>263</v>
      </c>
      <c r="C176" s="5">
        <f aca="true" t="shared" si="44" ref="C176:E178">C177</f>
        <v>4000</v>
      </c>
      <c r="D176" s="5">
        <f t="shared" si="44"/>
        <v>4000</v>
      </c>
      <c r="E176" s="5">
        <f t="shared" si="44"/>
        <v>1485</v>
      </c>
      <c r="F176" s="24">
        <f t="shared" si="43"/>
        <v>0.37125</v>
      </c>
    </row>
    <row r="177" spans="1:6" ht="12.75">
      <c r="A177" s="7" t="s">
        <v>264</v>
      </c>
      <c r="B177" s="4" t="s">
        <v>265</v>
      </c>
      <c r="C177" s="5">
        <f t="shared" si="44"/>
        <v>4000</v>
      </c>
      <c r="D177" s="5">
        <f t="shared" si="44"/>
        <v>4000</v>
      </c>
      <c r="E177" s="5">
        <f t="shared" si="44"/>
        <v>1485</v>
      </c>
      <c r="F177" s="24">
        <f t="shared" si="43"/>
        <v>0.37125</v>
      </c>
    </row>
    <row r="178" spans="1:6" ht="12.75">
      <c r="A178" s="7" t="s">
        <v>270</v>
      </c>
      <c r="B178" s="4" t="s">
        <v>271</v>
      </c>
      <c r="C178" s="5">
        <f t="shared" si="44"/>
        <v>4000</v>
      </c>
      <c r="D178" s="5">
        <f t="shared" si="44"/>
        <v>4000</v>
      </c>
      <c r="E178" s="5">
        <f t="shared" si="44"/>
        <v>1485</v>
      </c>
      <c r="F178" s="24">
        <f t="shared" si="43"/>
        <v>0.37125</v>
      </c>
    </row>
    <row r="179" spans="1:6" ht="12.75">
      <c r="A179" s="7" t="s">
        <v>272</v>
      </c>
      <c r="B179" s="4" t="s">
        <v>273</v>
      </c>
      <c r="C179" s="5">
        <f>C410</f>
        <v>4000</v>
      </c>
      <c r="D179" s="5">
        <f>D410</f>
        <v>4000</v>
      </c>
      <c r="E179" s="5">
        <f>E410</f>
        <v>1485</v>
      </c>
      <c r="F179" s="24">
        <f t="shared" si="43"/>
        <v>0.37125</v>
      </c>
    </row>
    <row r="180" spans="1:6" ht="27">
      <c r="A180" s="7" t="s">
        <v>375</v>
      </c>
      <c r="B180" s="4" t="s">
        <v>377</v>
      </c>
      <c r="C180" s="5">
        <f>C181</f>
        <v>0</v>
      </c>
      <c r="D180" s="5">
        <f>D181</f>
        <v>0</v>
      </c>
      <c r="E180" s="5">
        <f>E181</f>
        <v>-33582</v>
      </c>
      <c r="F180" s="24"/>
    </row>
    <row r="181" spans="1:6" ht="14.25">
      <c r="A181" s="7" t="s">
        <v>376</v>
      </c>
      <c r="B181" s="21">
        <v>8501</v>
      </c>
      <c r="C181" s="5">
        <f>C412</f>
        <v>0</v>
      </c>
      <c r="D181" s="5">
        <f>D412</f>
        <v>0</v>
      </c>
      <c r="E181" s="5">
        <f>E412</f>
        <v>-33582</v>
      </c>
      <c r="F181" s="24"/>
    </row>
    <row r="182" spans="1:6" ht="12.75">
      <c r="A182" s="7" t="s">
        <v>274</v>
      </c>
      <c r="B182" s="4" t="s">
        <v>89</v>
      </c>
      <c r="C182" s="5">
        <f>C183+C186+C189+C194</f>
        <v>19584000</v>
      </c>
      <c r="D182" s="5">
        <f>D183+D186+D189+D194</f>
        <v>18398000</v>
      </c>
      <c r="E182" s="5">
        <f>E183+E186+E189+E194</f>
        <v>4551865</v>
      </c>
      <c r="F182" s="24">
        <f aca="true" t="shared" si="45" ref="F182:F214">E182/C182</f>
        <v>0.2324277471405229</v>
      </c>
    </row>
    <row r="183" spans="1:6" ht="26.25">
      <c r="A183" s="7" t="s">
        <v>275</v>
      </c>
      <c r="B183" s="4" t="s">
        <v>276</v>
      </c>
      <c r="C183" s="5">
        <f aca="true" t="shared" si="46" ref="C183:E184">C184</f>
        <v>1046000</v>
      </c>
      <c r="D183" s="5">
        <f t="shared" si="46"/>
        <v>1854000</v>
      </c>
      <c r="E183" s="5">
        <f t="shared" si="46"/>
        <v>1814779</v>
      </c>
      <c r="F183" s="24">
        <f t="shared" si="45"/>
        <v>1.734970363288719</v>
      </c>
    </row>
    <row r="184" spans="1:6" ht="12.75">
      <c r="A184" s="7" t="s">
        <v>277</v>
      </c>
      <c r="B184" s="4" t="s">
        <v>278</v>
      </c>
      <c r="C184" s="5">
        <f t="shared" si="46"/>
        <v>1046000</v>
      </c>
      <c r="D184" s="5">
        <f t="shared" si="46"/>
        <v>1854000</v>
      </c>
      <c r="E184" s="5">
        <f t="shared" si="46"/>
        <v>1814779</v>
      </c>
      <c r="F184" s="24">
        <f t="shared" si="45"/>
        <v>1.734970363288719</v>
      </c>
    </row>
    <row r="185" spans="1:6" ht="12.75">
      <c r="A185" s="7" t="s">
        <v>281</v>
      </c>
      <c r="B185" s="4" t="s">
        <v>282</v>
      </c>
      <c r="C185" s="5">
        <f>C558</f>
        <v>1046000</v>
      </c>
      <c r="D185" s="5">
        <f>D558</f>
        <v>1854000</v>
      </c>
      <c r="E185" s="5">
        <f>E558</f>
        <v>1814779</v>
      </c>
      <c r="F185" s="24">
        <f t="shared" si="45"/>
        <v>1.734970363288719</v>
      </c>
    </row>
    <row r="186" spans="1:6" ht="39">
      <c r="A186" s="7" t="s">
        <v>291</v>
      </c>
      <c r="B186" s="4" t="s">
        <v>292</v>
      </c>
      <c r="C186" s="5">
        <f aca="true" t="shared" si="47" ref="C186:E187">C187</f>
        <v>1949000</v>
      </c>
      <c r="D186" s="5">
        <f t="shared" si="47"/>
        <v>1949000</v>
      </c>
      <c r="E186" s="5">
        <f t="shared" si="47"/>
        <v>0</v>
      </c>
      <c r="F186" s="24">
        <f t="shared" si="45"/>
        <v>0</v>
      </c>
    </row>
    <row r="187" spans="1:6" ht="26.25">
      <c r="A187" s="7" t="s">
        <v>293</v>
      </c>
      <c r="B187" s="4" t="s">
        <v>294</v>
      </c>
      <c r="C187" s="5">
        <f t="shared" si="47"/>
        <v>1949000</v>
      </c>
      <c r="D187" s="5">
        <f t="shared" si="47"/>
        <v>1949000</v>
      </c>
      <c r="E187" s="5">
        <f t="shared" si="47"/>
        <v>0</v>
      </c>
      <c r="F187" s="24">
        <f t="shared" si="45"/>
        <v>0</v>
      </c>
    </row>
    <row r="188" spans="1:6" ht="12.75">
      <c r="A188" s="7" t="s">
        <v>295</v>
      </c>
      <c r="B188" s="4" t="s">
        <v>296</v>
      </c>
      <c r="C188" s="5">
        <f>C561</f>
        <v>1949000</v>
      </c>
      <c r="D188" s="5">
        <f>D561</f>
        <v>1949000</v>
      </c>
      <c r="E188" s="5">
        <f>E561</f>
        <v>0</v>
      </c>
      <c r="F188" s="24">
        <f t="shared" si="45"/>
        <v>0</v>
      </c>
    </row>
    <row r="189" spans="1:6" ht="39">
      <c r="A189" s="7" t="s">
        <v>90</v>
      </c>
      <c r="B189" s="4" t="s">
        <v>91</v>
      </c>
      <c r="C189" s="5">
        <f>C190</f>
        <v>13541000</v>
      </c>
      <c r="D189" s="5">
        <f>D190</f>
        <v>13401000</v>
      </c>
      <c r="E189" s="5">
        <f>E190</f>
        <v>2611122</v>
      </c>
      <c r="F189" s="24">
        <f t="shared" si="45"/>
        <v>0.1928308101321911</v>
      </c>
    </row>
    <row r="190" spans="1:6" ht="26.25">
      <c r="A190" s="7" t="s">
        <v>92</v>
      </c>
      <c r="B190" s="4" t="s">
        <v>93</v>
      </c>
      <c r="C190" s="5">
        <f>C191+C192+C193</f>
        <v>13541000</v>
      </c>
      <c r="D190" s="5">
        <f>D191+D192+D193</f>
        <v>13401000</v>
      </c>
      <c r="E190" s="5">
        <f>E191+E192+E193</f>
        <v>2611122</v>
      </c>
      <c r="F190" s="24">
        <f t="shared" si="45"/>
        <v>0.1928308101321911</v>
      </c>
    </row>
    <row r="191" spans="1:6" ht="12.75">
      <c r="A191" s="7" t="s">
        <v>94</v>
      </c>
      <c r="B191" s="4" t="s">
        <v>95</v>
      </c>
      <c r="C191" s="5">
        <f aca="true" t="shared" si="48" ref="C191:E193">C564</f>
        <v>1733000</v>
      </c>
      <c r="D191" s="5">
        <f t="shared" si="48"/>
        <v>1733000</v>
      </c>
      <c r="E191" s="5">
        <f t="shared" si="48"/>
        <v>315740</v>
      </c>
      <c r="F191" s="24">
        <f t="shared" si="45"/>
        <v>0.1821927293710329</v>
      </c>
    </row>
    <row r="192" spans="1:6" ht="12.75">
      <c r="A192" s="7" t="s">
        <v>96</v>
      </c>
      <c r="B192" s="4" t="s">
        <v>97</v>
      </c>
      <c r="C192" s="5">
        <f t="shared" si="48"/>
        <v>9814000</v>
      </c>
      <c r="D192" s="5">
        <f t="shared" si="48"/>
        <v>9814000</v>
      </c>
      <c r="E192" s="5">
        <f t="shared" si="48"/>
        <v>1789197</v>
      </c>
      <c r="F192" s="24">
        <f t="shared" si="45"/>
        <v>0.1823106786223762</v>
      </c>
    </row>
    <row r="193" spans="1:6" ht="12.75">
      <c r="A193" s="7" t="s">
        <v>295</v>
      </c>
      <c r="B193" s="4" t="s">
        <v>297</v>
      </c>
      <c r="C193" s="5">
        <f t="shared" si="48"/>
        <v>1994000</v>
      </c>
      <c r="D193" s="5">
        <f t="shared" si="48"/>
        <v>1854000</v>
      </c>
      <c r="E193" s="5">
        <f t="shared" si="48"/>
        <v>506185</v>
      </c>
      <c r="F193" s="24">
        <f t="shared" si="45"/>
        <v>0.2538540621865597</v>
      </c>
    </row>
    <row r="194" spans="1:6" ht="12.75">
      <c r="A194" s="7" t="s">
        <v>98</v>
      </c>
      <c r="B194" s="4" t="s">
        <v>99</v>
      </c>
      <c r="C194" s="5">
        <f aca="true" t="shared" si="49" ref="C194:E196">C195</f>
        <v>3048000</v>
      </c>
      <c r="D194" s="5">
        <f t="shared" si="49"/>
        <v>1194000</v>
      </c>
      <c r="E194" s="5">
        <f t="shared" si="49"/>
        <v>125964</v>
      </c>
      <c r="F194" s="24">
        <f t="shared" si="45"/>
        <v>0.04132677165354331</v>
      </c>
    </row>
    <row r="195" spans="1:6" ht="12.75">
      <c r="A195" s="7" t="s">
        <v>100</v>
      </c>
      <c r="B195" s="4" t="s">
        <v>101</v>
      </c>
      <c r="C195" s="5">
        <f t="shared" si="49"/>
        <v>3048000</v>
      </c>
      <c r="D195" s="5">
        <f t="shared" si="49"/>
        <v>1194000</v>
      </c>
      <c r="E195" s="5">
        <f t="shared" si="49"/>
        <v>125964</v>
      </c>
      <c r="F195" s="24">
        <f t="shared" si="45"/>
        <v>0.04132677165354331</v>
      </c>
    </row>
    <row r="196" spans="1:6" ht="12.75">
      <c r="A196" s="7" t="s">
        <v>102</v>
      </c>
      <c r="B196" s="4" t="s">
        <v>103</v>
      </c>
      <c r="C196" s="5">
        <f t="shared" si="49"/>
        <v>3048000</v>
      </c>
      <c r="D196" s="5">
        <f t="shared" si="49"/>
        <v>1194000</v>
      </c>
      <c r="E196" s="5">
        <f t="shared" si="49"/>
        <v>125964</v>
      </c>
      <c r="F196" s="24">
        <f t="shared" si="45"/>
        <v>0.04132677165354331</v>
      </c>
    </row>
    <row r="197" spans="1:6" ht="12.75">
      <c r="A197" s="7" t="s">
        <v>110</v>
      </c>
      <c r="B197" s="4" t="s">
        <v>111</v>
      </c>
      <c r="C197" s="5">
        <f>C570</f>
        <v>3048000</v>
      </c>
      <c r="D197" s="5">
        <f>D570</f>
        <v>1194000</v>
      </c>
      <c r="E197" s="5">
        <f>E570</f>
        <v>125964</v>
      </c>
      <c r="F197" s="24">
        <f t="shared" si="45"/>
        <v>0.04132677165354331</v>
      </c>
    </row>
    <row r="198" spans="1:6" ht="39">
      <c r="A198" s="7" t="s">
        <v>321</v>
      </c>
      <c r="B198" s="4" t="s">
        <v>322</v>
      </c>
      <c r="C198" s="5">
        <f>C199+C217</f>
        <v>92222000</v>
      </c>
      <c r="D198" s="5">
        <f>D199+D217</f>
        <v>144289000</v>
      </c>
      <c r="E198" s="5">
        <f>E199+E217</f>
        <v>133865330</v>
      </c>
      <c r="F198" s="24">
        <f t="shared" si="45"/>
        <v>1.4515552688078766</v>
      </c>
    </row>
    <row r="199" spans="1:6" ht="12.75">
      <c r="A199" s="7" t="s">
        <v>221</v>
      </c>
      <c r="B199" s="4" t="s">
        <v>222</v>
      </c>
      <c r="C199" s="5">
        <f>C200+C201+C208+C212+C215+C202+C205</f>
        <v>88794000</v>
      </c>
      <c r="D199" s="5">
        <f>D200+D201+D208+D212+D215+D202+D205</f>
        <v>140921000</v>
      </c>
      <c r="E199" s="5">
        <f>E200+E201+E208+E212+E215+E202+E205</f>
        <v>131624425</v>
      </c>
      <c r="F199" s="24">
        <f t="shared" si="45"/>
        <v>1.4823571975583936</v>
      </c>
    </row>
    <row r="200" spans="1:6" ht="12.75">
      <c r="A200" s="7" t="s">
        <v>78</v>
      </c>
      <c r="B200" s="4" t="s">
        <v>79</v>
      </c>
      <c r="C200" s="5">
        <f aca="true" t="shared" si="50" ref="C200:E201">C415</f>
        <v>73300000</v>
      </c>
      <c r="D200" s="5">
        <f t="shared" si="50"/>
        <v>107654000</v>
      </c>
      <c r="E200" s="5">
        <f t="shared" si="50"/>
        <v>106559787</v>
      </c>
      <c r="F200" s="24">
        <f t="shared" si="45"/>
        <v>1.4537487994542975</v>
      </c>
    </row>
    <row r="201" spans="1:6" ht="26.25">
      <c r="A201" s="7" t="s">
        <v>80</v>
      </c>
      <c r="B201" s="4" t="s">
        <v>81</v>
      </c>
      <c r="C201" s="5">
        <f t="shared" si="50"/>
        <v>8000000</v>
      </c>
      <c r="D201" s="5">
        <f t="shared" si="50"/>
        <v>24978000</v>
      </c>
      <c r="E201" s="5">
        <f t="shared" si="50"/>
        <v>18883484</v>
      </c>
      <c r="F201" s="24">
        <f t="shared" si="45"/>
        <v>2.3604355</v>
      </c>
    </row>
    <row r="202" spans="1:6" ht="26.25">
      <c r="A202" s="7" t="s">
        <v>232</v>
      </c>
      <c r="B202" s="4" t="s">
        <v>233</v>
      </c>
      <c r="C202" s="5">
        <f aca="true" t="shared" si="51" ref="C202:E203">C203</f>
        <v>0</v>
      </c>
      <c r="D202" s="5">
        <f t="shared" si="51"/>
        <v>1177000</v>
      </c>
      <c r="E202" s="5">
        <f t="shared" si="51"/>
        <v>970132</v>
      </c>
      <c r="F202" s="24" t="e">
        <f t="shared" si="45"/>
        <v>#DIV/0!</v>
      </c>
    </row>
    <row r="203" spans="1:6" ht="52.5">
      <c r="A203" s="7" t="s">
        <v>234</v>
      </c>
      <c r="B203" s="4" t="s">
        <v>235</v>
      </c>
      <c r="C203" s="5">
        <f t="shared" si="51"/>
        <v>0</v>
      </c>
      <c r="D203" s="5">
        <f t="shared" si="51"/>
        <v>1177000</v>
      </c>
      <c r="E203" s="5">
        <f t="shared" si="51"/>
        <v>970132</v>
      </c>
      <c r="F203" s="24" t="e">
        <f t="shared" si="45"/>
        <v>#DIV/0!</v>
      </c>
    </row>
    <row r="204" spans="1:6" ht="39">
      <c r="A204" s="7" t="s">
        <v>429</v>
      </c>
      <c r="B204" s="4" t="s">
        <v>430</v>
      </c>
      <c r="C204" s="5">
        <f>C419</f>
        <v>0</v>
      </c>
      <c r="D204" s="5">
        <f>D419</f>
        <v>1177000</v>
      </c>
      <c r="E204" s="5">
        <f>E419</f>
        <v>970132</v>
      </c>
      <c r="F204" s="24" t="e">
        <f t="shared" si="45"/>
        <v>#DIV/0!</v>
      </c>
    </row>
    <row r="205" spans="1:6" ht="12.75">
      <c r="A205" s="7" t="s">
        <v>242</v>
      </c>
      <c r="B205" s="4" t="s">
        <v>243</v>
      </c>
      <c r="C205" s="5">
        <f aca="true" t="shared" si="52" ref="C205:E206">C206</f>
        <v>0</v>
      </c>
      <c r="D205" s="5">
        <f t="shared" si="52"/>
        <v>100000</v>
      </c>
      <c r="E205" s="5">
        <f t="shared" si="52"/>
        <v>31341</v>
      </c>
      <c r="F205" s="24" t="e">
        <f t="shared" si="45"/>
        <v>#DIV/0!</v>
      </c>
    </row>
    <row r="206" spans="1:6" ht="12.75">
      <c r="A206" s="7" t="s">
        <v>244</v>
      </c>
      <c r="B206" s="4" t="s">
        <v>245</v>
      </c>
      <c r="C206" s="5">
        <f t="shared" si="52"/>
        <v>0</v>
      </c>
      <c r="D206" s="5">
        <f t="shared" si="52"/>
        <v>100000</v>
      </c>
      <c r="E206" s="5">
        <f t="shared" si="52"/>
        <v>31341</v>
      </c>
      <c r="F206" s="24" t="e">
        <f t="shared" si="45"/>
        <v>#DIV/0!</v>
      </c>
    </row>
    <row r="207" spans="1:6" ht="39">
      <c r="A207" s="7" t="s">
        <v>427</v>
      </c>
      <c r="B207" s="4" t="s">
        <v>428</v>
      </c>
      <c r="C207" s="5">
        <f>C422</f>
        <v>0</v>
      </c>
      <c r="D207" s="5">
        <f>D422</f>
        <v>100000</v>
      </c>
      <c r="E207" s="5">
        <f>E422</f>
        <v>31341</v>
      </c>
      <c r="F207" s="24" t="e">
        <f t="shared" si="45"/>
        <v>#DIV/0!</v>
      </c>
    </row>
    <row r="208" spans="1:6" ht="12.75">
      <c r="A208" s="7" t="s">
        <v>248</v>
      </c>
      <c r="B208" s="4" t="s">
        <v>249</v>
      </c>
      <c r="C208" s="5">
        <f>C209</f>
        <v>5900000</v>
      </c>
      <c r="D208" s="5">
        <f>D209</f>
        <v>5063000</v>
      </c>
      <c r="E208" s="5">
        <f>E209</f>
        <v>4440695</v>
      </c>
      <c r="F208" s="24">
        <f t="shared" si="45"/>
        <v>0.7526601694915255</v>
      </c>
    </row>
    <row r="209" spans="1:6" ht="12.75">
      <c r="A209" s="7" t="s">
        <v>250</v>
      </c>
      <c r="B209" s="4" t="s">
        <v>251</v>
      </c>
      <c r="C209" s="5">
        <f>C210+C211</f>
        <v>5900000</v>
      </c>
      <c r="D209" s="5">
        <f>D210+D211</f>
        <v>5063000</v>
      </c>
      <c r="E209" s="5">
        <f>E210+E211</f>
        <v>4440695</v>
      </c>
      <c r="F209" s="24">
        <f t="shared" si="45"/>
        <v>0.7526601694915255</v>
      </c>
    </row>
    <row r="210" spans="1:6" ht="12.75">
      <c r="A210" s="7" t="s">
        <v>252</v>
      </c>
      <c r="B210" s="4" t="s">
        <v>253</v>
      </c>
      <c r="C210" s="5">
        <f aca="true" t="shared" si="53" ref="C210:E211">C425</f>
        <v>4800000</v>
      </c>
      <c r="D210" s="5">
        <f t="shared" si="53"/>
        <v>3781000</v>
      </c>
      <c r="E210" s="5">
        <f t="shared" si="53"/>
        <v>3478812</v>
      </c>
      <c r="F210" s="24">
        <f t="shared" si="45"/>
        <v>0.7247525</v>
      </c>
    </row>
    <row r="211" spans="1:6" ht="12.75">
      <c r="A211" s="7" t="s">
        <v>254</v>
      </c>
      <c r="B211" s="4" t="s">
        <v>255</v>
      </c>
      <c r="C211" s="5">
        <f t="shared" si="53"/>
        <v>1100000</v>
      </c>
      <c r="D211" s="5">
        <f t="shared" si="53"/>
        <v>1282000</v>
      </c>
      <c r="E211" s="5">
        <f t="shared" si="53"/>
        <v>961883</v>
      </c>
      <c r="F211" s="24">
        <f t="shared" si="45"/>
        <v>0.8744390909090909</v>
      </c>
    </row>
    <row r="212" spans="1:6" ht="39">
      <c r="A212" s="7" t="s">
        <v>82</v>
      </c>
      <c r="B212" s="4" t="s">
        <v>83</v>
      </c>
      <c r="C212" s="5">
        <f>C213+C214</f>
        <v>1594000</v>
      </c>
      <c r="D212" s="5">
        <f>D213+D214</f>
        <v>1949000</v>
      </c>
      <c r="E212" s="5">
        <f>E213+E214</f>
        <v>1938892</v>
      </c>
      <c r="F212" s="24">
        <f t="shared" si="45"/>
        <v>1.2163688833124215</v>
      </c>
    </row>
    <row r="213" spans="1:6" ht="12.75">
      <c r="A213" s="7" t="s">
        <v>256</v>
      </c>
      <c r="B213" s="4" t="s">
        <v>257</v>
      </c>
      <c r="C213" s="5">
        <f aca="true" t="shared" si="54" ref="C213:E214">C428</f>
        <v>800000</v>
      </c>
      <c r="D213" s="5">
        <f t="shared" si="54"/>
        <v>800000</v>
      </c>
      <c r="E213" s="5">
        <f t="shared" si="54"/>
        <v>800000</v>
      </c>
      <c r="F213" s="24">
        <f t="shared" si="45"/>
        <v>1</v>
      </c>
    </row>
    <row r="214" spans="1:6" ht="12.75">
      <c r="A214" s="7" t="s">
        <v>86</v>
      </c>
      <c r="B214" s="4" t="s">
        <v>87</v>
      </c>
      <c r="C214" s="5">
        <f t="shared" si="54"/>
        <v>794000</v>
      </c>
      <c r="D214" s="5">
        <f t="shared" si="54"/>
        <v>1149000</v>
      </c>
      <c r="E214" s="5">
        <f t="shared" si="54"/>
        <v>1138892</v>
      </c>
      <c r="F214" s="24">
        <f t="shared" si="45"/>
        <v>1.4343727959697734</v>
      </c>
    </row>
    <row r="215" spans="1:6" ht="27">
      <c r="A215" s="7" t="s">
        <v>375</v>
      </c>
      <c r="B215" s="4" t="s">
        <v>377</v>
      </c>
      <c r="C215" s="5">
        <f>C216</f>
        <v>0</v>
      </c>
      <c r="D215" s="5">
        <f>D216</f>
        <v>0</v>
      </c>
      <c r="E215" s="5">
        <f>E216</f>
        <v>-1199906</v>
      </c>
      <c r="F215" s="24"/>
    </row>
    <row r="216" spans="1:6" ht="14.25">
      <c r="A216" s="7" t="s">
        <v>376</v>
      </c>
      <c r="B216" s="21">
        <v>8501</v>
      </c>
      <c r="C216" s="5">
        <f>C431</f>
        <v>0</v>
      </c>
      <c r="D216" s="5">
        <f>D431</f>
        <v>0</v>
      </c>
      <c r="E216" s="5">
        <f>E431</f>
        <v>-1199906</v>
      </c>
      <c r="F216" s="24"/>
    </row>
    <row r="217" spans="1:6" ht="12.75">
      <c r="A217" s="7" t="s">
        <v>274</v>
      </c>
      <c r="B217" s="4" t="s">
        <v>89</v>
      </c>
      <c r="C217" s="5">
        <f>C218+C222</f>
        <v>3428000</v>
      </c>
      <c r="D217" s="5">
        <f>D218+D222</f>
        <v>3368000</v>
      </c>
      <c r="E217" s="5">
        <f>E218+E222</f>
        <v>2240905</v>
      </c>
      <c r="F217" s="24">
        <f aca="true" t="shared" si="55" ref="F217:F226">E217/C217</f>
        <v>0.6537062427071179</v>
      </c>
    </row>
    <row r="218" spans="1:6" ht="39">
      <c r="A218" s="7" t="s">
        <v>90</v>
      </c>
      <c r="B218" s="4" t="s">
        <v>91</v>
      </c>
      <c r="C218" s="5">
        <f>C219</f>
        <v>1475000</v>
      </c>
      <c r="D218" s="5">
        <f>D219</f>
        <v>1475000</v>
      </c>
      <c r="E218" s="5">
        <f>E219</f>
        <v>636590</v>
      </c>
      <c r="F218" s="24">
        <f t="shared" si="55"/>
        <v>0.4315864406779661</v>
      </c>
    </row>
    <row r="219" spans="1:6" ht="12.75">
      <c r="A219" s="7" t="s">
        <v>298</v>
      </c>
      <c r="B219" s="4" t="s">
        <v>299</v>
      </c>
      <c r="C219" s="5">
        <f>C220+C221</f>
        <v>1475000</v>
      </c>
      <c r="D219" s="5">
        <f>D220+D221</f>
        <v>1475000</v>
      </c>
      <c r="E219" s="5">
        <f>E220+E221</f>
        <v>636590</v>
      </c>
      <c r="F219" s="24">
        <f t="shared" si="55"/>
        <v>0.4315864406779661</v>
      </c>
    </row>
    <row r="220" spans="1:6" ht="12.75">
      <c r="A220" s="7" t="s">
        <v>94</v>
      </c>
      <c r="B220" s="4" t="s">
        <v>300</v>
      </c>
      <c r="C220" s="5">
        <f aca="true" t="shared" si="56" ref="C220:E221">C575</f>
        <v>230000</v>
      </c>
      <c r="D220" s="5">
        <f t="shared" si="56"/>
        <v>230000</v>
      </c>
      <c r="E220" s="5">
        <f t="shared" si="56"/>
        <v>99051</v>
      </c>
      <c r="F220" s="24">
        <f t="shared" si="55"/>
        <v>0.43065652173913044</v>
      </c>
    </row>
    <row r="221" spans="1:6" ht="12.75">
      <c r="A221" s="7" t="s">
        <v>96</v>
      </c>
      <c r="B221" s="4" t="s">
        <v>301</v>
      </c>
      <c r="C221" s="5">
        <f t="shared" si="56"/>
        <v>1245000</v>
      </c>
      <c r="D221" s="5">
        <f t="shared" si="56"/>
        <v>1245000</v>
      </c>
      <c r="E221" s="5">
        <f t="shared" si="56"/>
        <v>537539</v>
      </c>
      <c r="F221" s="24">
        <f t="shared" si="55"/>
        <v>0.4317582329317269</v>
      </c>
    </row>
    <row r="222" spans="1:6" ht="12.75">
      <c r="A222" s="7" t="s">
        <v>98</v>
      </c>
      <c r="B222" s="4" t="s">
        <v>99</v>
      </c>
      <c r="C222" s="5">
        <f aca="true" t="shared" si="57" ref="C222:E223">C223</f>
        <v>1953000</v>
      </c>
      <c r="D222" s="5">
        <f t="shared" si="57"/>
        <v>1893000</v>
      </c>
      <c r="E222" s="5">
        <f t="shared" si="57"/>
        <v>1604315</v>
      </c>
      <c r="F222" s="24">
        <f t="shared" si="55"/>
        <v>0.8214618535586278</v>
      </c>
    </row>
    <row r="223" spans="1:6" ht="12.75">
      <c r="A223" s="7" t="s">
        <v>100</v>
      </c>
      <c r="B223" s="4" t="s">
        <v>101</v>
      </c>
      <c r="C223" s="5">
        <f t="shared" si="57"/>
        <v>1953000</v>
      </c>
      <c r="D223" s="5">
        <f t="shared" si="57"/>
        <v>1893000</v>
      </c>
      <c r="E223" s="5">
        <f t="shared" si="57"/>
        <v>1604315</v>
      </c>
      <c r="F223" s="24">
        <f t="shared" si="55"/>
        <v>0.8214618535586278</v>
      </c>
    </row>
    <row r="224" spans="1:6" ht="12.75">
      <c r="A224" s="7" t="s">
        <v>102</v>
      </c>
      <c r="B224" s="4" t="s">
        <v>103</v>
      </c>
      <c r="C224" s="5">
        <f>C225+C226+C227+C228</f>
        <v>1953000</v>
      </c>
      <c r="D224" s="5">
        <f>D225+D226+D227+D228</f>
        <v>1893000</v>
      </c>
      <c r="E224" s="5">
        <f>E225+E226+E227+E228</f>
        <v>1604315</v>
      </c>
      <c r="F224" s="24">
        <f t="shared" si="55"/>
        <v>0.8214618535586278</v>
      </c>
    </row>
    <row r="225" spans="1:6" ht="12.75">
      <c r="A225" s="7" t="s">
        <v>104</v>
      </c>
      <c r="B225" s="4" t="s">
        <v>105</v>
      </c>
      <c r="C225" s="5">
        <f aca="true" t="shared" si="58" ref="C225:E226">C580</f>
        <v>1953000</v>
      </c>
      <c r="D225" s="5">
        <f t="shared" si="58"/>
        <v>1768000</v>
      </c>
      <c r="E225" s="5">
        <f t="shared" si="58"/>
        <v>1484760</v>
      </c>
      <c r="F225" s="24">
        <f t="shared" si="55"/>
        <v>0.7602457757296467</v>
      </c>
    </row>
    <row r="226" spans="1:6" ht="12.75">
      <c r="A226" s="7" t="s">
        <v>106</v>
      </c>
      <c r="B226" s="4" t="s">
        <v>107</v>
      </c>
      <c r="C226" s="5">
        <f t="shared" si="58"/>
        <v>0</v>
      </c>
      <c r="D226" s="5">
        <f t="shared" si="58"/>
        <v>95000</v>
      </c>
      <c r="E226" s="5">
        <f t="shared" si="58"/>
        <v>89555</v>
      </c>
      <c r="F226" s="24" t="e">
        <f t="shared" si="55"/>
        <v>#DIV/0!</v>
      </c>
    </row>
    <row r="227" spans="1:6" ht="12.75">
      <c r="A227" s="7" t="s">
        <v>108</v>
      </c>
      <c r="B227" s="4" t="s">
        <v>109</v>
      </c>
      <c r="C227" s="5">
        <f>C582</f>
        <v>0</v>
      </c>
      <c r="D227" s="5">
        <f>D582</f>
        <v>0</v>
      </c>
      <c r="E227" s="5"/>
      <c r="F227" s="24"/>
    </row>
    <row r="228" spans="1:6" ht="12.75">
      <c r="A228" s="7" t="s">
        <v>110</v>
      </c>
      <c r="B228" s="4" t="s">
        <v>111</v>
      </c>
      <c r="C228" s="5">
        <f>C583</f>
        <v>0</v>
      </c>
      <c r="D228" s="5">
        <f>D583</f>
        <v>30000</v>
      </c>
      <c r="E228" s="5">
        <f>E583</f>
        <v>30000</v>
      </c>
      <c r="F228" s="24" t="e">
        <f aca="true" t="shared" si="59" ref="F228:F237">E228/C228</f>
        <v>#DIV/0!</v>
      </c>
    </row>
    <row r="229" spans="1:6" ht="26.25">
      <c r="A229" s="7" t="s">
        <v>323</v>
      </c>
      <c r="B229" s="4" t="s">
        <v>324</v>
      </c>
      <c r="C229" s="5">
        <f>C230+C235</f>
        <v>58237000</v>
      </c>
      <c r="D229" s="5">
        <f>D230+D235</f>
        <v>14985000</v>
      </c>
      <c r="E229" s="5">
        <f>E230+E235</f>
        <v>10862014</v>
      </c>
      <c r="F229" s="24">
        <f t="shared" si="59"/>
        <v>0.18651396878273263</v>
      </c>
    </row>
    <row r="230" spans="1:6" ht="26.25">
      <c r="A230" s="7" t="s">
        <v>325</v>
      </c>
      <c r="B230" s="4" t="s">
        <v>326</v>
      </c>
      <c r="C230" s="5">
        <f aca="true" t="shared" si="60" ref="C230:E233">C231</f>
        <v>751000</v>
      </c>
      <c r="D230" s="5">
        <f t="shared" si="60"/>
        <v>751000</v>
      </c>
      <c r="E230" s="5">
        <f t="shared" si="60"/>
        <v>0</v>
      </c>
      <c r="F230" s="24">
        <f t="shared" si="59"/>
        <v>0</v>
      </c>
    </row>
    <row r="231" spans="1:6" ht="12.75">
      <c r="A231" s="7" t="s">
        <v>274</v>
      </c>
      <c r="B231" s="4" t="s">
        <v>89</v>
      </c>
      <c r="C231" s="5">
        <f t="shared" si="60"/>
        <v>751000</v>
      </c>
      <c r="D231" s="5">
        <f t="shared" si="60"/>
        <v>751000</v>
      </c>
      <c r="E231" s="5">
        <f t="shared" si="60"/>
        <v>0</v>
      </c>
      <c r="F231" s="24">
        <f t="shared" si="59"/>
        <v>0</v>
      </c>
    </row>
    <row r="232" spans="1:6" ht="12.75">
      <c r="A232" s="7" t="s">
        <v>283</v>
      </c>
      <c r="B232" s="4" t="s">
        <v>284</v>
      </c>
      <c r="C232" s="5">
        <f t="shared" si="60"/>
        <v>751000</v>
      </c>
      <c r="D232" s="5">
        <f t="shared" si="60"/>
        <v>751000</v>
      </c>
      <c r="E232" s="5">
        <f t="shared" si="60"/>
        <v>0</v>
      </c>
      <c r="F232" s="24">
        <f t="shared" si="59"/>
        <v>0</v>
      </c>
    </row>
    <row r="233" spans="1:6" ht="39">
      <c r="A233" s="7" t="s">
        <v>285</v>
      </c>
      <c r="B233" s="4" t="s">
        <v>286</v>
      </c>
      <c r="C233" s="5">
        <f t="shared" si="60"/>
        <v>751000</v>
      </c>
      <c r="D233" s="5">
        <f t="shared" si="60"/>
        <v>751000</v>
      </c>
      <c r="E233" s="5">
        <f t="shared" si="60"/>
        <v>0</v>
      </c>
      <c r="F233" s="24">
        <f t="shared" si="59"/>
        <v>0</v>
      </c>
    </row>
    <row r="234" spans="1:6" ht="12.75">
      <c r="A234" s="7" t="s">
        <v>287</v>
      </c>
      <c r="B234" s="4" t="s">
        <v>288</v>
      </c>
      <c r="C234" s="5">
        <f>C589</f>
        <v>751000</v>
      </c>
      <c r="D234" s="5">
        <f>D589</f>
        <v>751000</v>
      </c>
      <c r="E234" s="5">
        <f>E589</f>
        <v>0</v>
      </c>
      <c r="F234" s="24">
        <f t="shared" si="59"/>
        <v>0</v>
      </c>
    </row>
    <row r="235" spans="1:6" ht="12.75">
      <c r="A235" s="7" t="s">
        <v>327</v>
      </c>
      <c r="B235" s="4" t="s">
        <v>328</v>
      </c>
      <c r="C235" s="5">
        <f>C236+C244</f>
        <v>57486000</v>
      </c>
      <c r="D235" s="5">
        <f>D236+D244</f>
        <v>14234000</v>
      </c>
      <c r="E235" s="5">
        <f>E236+E244</f>
        <v>10862014</v>
      </c>
      <c r="F235" s="24">
        <f t="shared" si="59"/>
        <v>0.18895059666701458</v>
      </c>
    </row>
    <row r="236" spans="1:6" ht="12.75">
      <c r="A236" s="7" t="s">
        <v>221</v>
      </c>
      <c r="B236" s="4" t="s">
        <v>222</v>
      </c>
      <c r="C236" s="5">
        <f>C237+C238+C242</f>
        <v>57486000</v>
      </c>
      <c r="D236" s="5">
        <f>D237+D238+D242</f>
        <v>14234000</v>
      </c>
      <c r="E236" s="5">
        <f>E237+E238+E242</f>
        <v>10880014</v>
      </c>
      <c r="F236" s="24">
        <f t="shared" si="59"/>
        <v>0.18926371638311937</v>
      </c>
    </row>
    <row r="237" spans="1:6" ht="26.25">
      <c r="A237" s="7" t="s">
        <v>80</v>
      </c>
      <c r="B237" s="4" t="s">
        <v>81</v>
      </c>
      <c r="C237" s="5">
        <f>C435</f>
        <v>56074000</v>
      </c>
      <c r="D237" s="5">
        <f>D435</f>
        <v>14234000</v>
      </c>
      <c r="E237" s="5">
        <f>E435</f>
        <v>10946660</v>
      </c>
      <c r="F237" s="24">
        <f t="shared" si="59"/>
        <v>0.19521810464743017</v>
      </c>
    </row>
    <row r="238" spans="1:6" ht="12.75">
      <c r="A238" s="7" t="s">
        <v>262</v>
      </c>
      <c r="B238" s="4" t="s">
        <v>263</v>
      </c>
      <c r="C238" s="5">
        <f aca="true" t="shared" si="61" ref="C238:D240">C239</f>
        <v>1412000</v>
      </c>
      <c r="D238" s="5">
        <f t="shared" si="61"/>
        <v>0</v>
      </c>
      <c r="E238" s="5"/>
      <c r="F238" s="24"/>
    </row>
    <row r="239" spans="1:6" ht="12.75">
      <c r="A239" s="7" t="s">
        <v>264</v>
      </c>
      <c r="B239" s="4" t="s">
        <v>265</v>
      </c>
      <c r="C239" s="5">
        <f t="shared" si="61"/>
        <v>1412000</v>
      </c>
      <c r="D239" s="5">
        <f t="shared" si="61"/>
        <v>0</v>
      </c>
      <c r="E239" s="5"/>
      <c r="F239" s="24"/>
    </row>
    <row r="240" spans="1:6" ht="12.75">
      <c r="A240" s="7" t="s">
        <v>270</v>
      </c>
      <c r="B240" s="4" t="s">
        <v>271</v>
      </c>
      <c r="C240" s="5">
        <f t="shared" si="61"/>
        <v>1412000</v>
      </c>
      <c r="D240" s="5">
        <f t="shared" si="61"/>
        <v>0</v>
      </c>
      <c r="E240" s="5"/>
      <c r="F240" s="24"/>
    </row>
    <row r="241" spans="1:6" ht="12.75">
      <c r="A241" s="7" t="s">
        <v>272</v>
      </c>
      <c r="B241" s="4" t="s">
        <v>273</v>
      </c>
      <c r="C241" s="5">
        <f>C439</f>
        <v>1412000</v>
      </c>
      <c r="D241" s="5">
        <f>D439</f>
        <v>0</v>
      </c>
      <c r="E241" s="5"/>
      <c r="F241" s="24"/>
    </row>
    <row r="242" spans="1:6" ht="27">
      <c r="A242" s="7" t="s">
        <v>375</v>
      </c>
      <c r="B242" s="4" t="s">
        <v>377</v>
      </c>
      <c r="C242" s="5">
        <f>C243</f>
        <v>0</v>
      </c>
      <c r="D242" s="5">
        <f>D243</f>
        <v>0</v>
      </c>
      <c r="E242" s="5">
        <f>E243</f>
        <v>-66646</v>
      </c>
      <c r="F242" s="24"/>
    </row>
    <row r="243" spans="1:6" ht="14.25">
      <c r="A243" s="7" t="s">
        <v>376</v>
      </c>
      <c r="B243" s="21">
        <v>8501</v>
      </c>
      <c r="C243" s="5">
        <f>C441</f>
        <v>0</v>
      </c>
      <c r="D243" s="5">
        <f>D441</f>
        <v>0</v>
      </c>
      <c r="E243" s="5">
        <f>E441</f>
        <v>-66646</v>
      </c>
      <c r="F243" s="24"/>
    </row>
    <row r="244" spans="1:6" ht="12.75">
      <c r="A244" s="7" t="s">
        <v>274</v>
      </c>
      <c r="B244" s="4" t="s">
        <v>89</v>
      </c>
      <c r="C244" s="5">
        <f>C245+C248+C252</f>
        <v>0</v>
      </c>
      <c r="D244" s="5">
        <f>D245+D248+D252</f>
        <v>0</v>
      </c>
      <c r="E244" s="5">
        <f>E245+E248+E252</f>
        <v>-18000</v>
      </c>
      <c r="F244" s="24"/>
    </row>
    <row r="245" spans="1:6" ht="39">
      <c r="A245" s="7" t="s">
        <v>291</v>
      </c>
      <c r="B245" s="4" t="s">
        <v>292</v>
      </c>
      <c r="C245" s="5">
        <f>C246</f>
        <v>0</v>
      </c>
      <c r="D245" s="5">
        <f>D246</f>
        <v>0</v>
      </c>
      <c r="E245" s="5"/>
      <c r="F245" s="24"/>
    </row>
    <row r="246" spans="1:6" ht="26.25">
      <c r="A246" s="7" t="s">
        <v>293</v>
      </c>
      <c r="B246" s="4" t="s">
        <v>294</v>
      </c>
      <c r="C246" s="5">
        <f>C247</f>
        <v>0</v>
      </c>
      <c r="D246" s="5">
        <f>D247</f>
        <v>0</v>
      </c>
      <c r="E246" s="5"/>
      <c r="F246" s="24"/>
    </row>
    <row r="247" spans="1:6" ht="12.75">
      <c r="A247" s="7" t="s">
        <v>295</v>
      </c>
      <c r="B247" s="4" t="s">
        <v>296</v>
      </c>
      <c r="C247" s="5">
        <f>C594</f>
        <v>0</v>
      </c>
      <c r="D247" s="5">
        <f>D594</f>
        <v>0</v>
      </c>
      <c r="E247" s="5"/>
      <c r="F247" s="24"/>
    </row>
    <row r="248" spans="1:6" ht="12.75">
      <c r="A248" s="7" t="s">
        <v>98</v>
      </c>
      <c r="B248" s="4" t="s">
        <v>99</v>
      </c>
      <c r="C248" s="5">
        <f aca="true" t="shared" si="62" ref="C248:D250">C249</f>
        <v>0</v>
      </c>
      <c r="D248" s="5">
        <f t="shared" si="62"/>
        <v>0</v>
      </c>
      <c r="E248" s="5"/>
      <c r="F248" s="24"/>
    </row>
    <row r="249" spans="1:6" ht="12.75">
      <c r="A249" s="7" t="s">
        <v>100</v>
      </c>
      <c r="B249" s="4" t="s">
        <v>101</v>
      </c>
      <c r="C249" s="5">
        <f t="shared" si="62"/>
        <v>0</v>
      </c>
      <c r="D249" s="5">
        <f t="shared" si="62"/>
        <v>0</v>
      </c>
      <c r="E249" s="5"/>
      <c r="F249" s="24"/>
    </row>
    <row r="250" spans="1:6" ht="12.75">
      <c r="A250" s="7" t="s">
        <v>102</v>
      </c>
      <c r="B250" s="4" t="s">
        <v>103</v>
      </c>
      <c r="C250" s="5">
        <f t="shared" si="62"/>
        <v>0</v>
      </c>
      <c r="D250" s="5">
        <f t="shared" si="62"/>
        <v>0</v>
      </c>
      <c r="E250" s="5"/>
      <c r="F250" s="24"/>
    </row>
    <row r="251" spans="1:6" ht="12.75">
      <c r="A251" s="7" t="s">
        <v>110</v>
      </c>
      <c r="B251" s="4" t="s">
        <v>111</v>
      </c>
      <c r="C251" s="5">
        <f>C598</f>
        <v>0</v>
      </c>
      <c r="D251" s="5">
        <f>D598</f>
        <v>0</v>
      </c>
      <c r="E251" s="5"/>
      <c r="F251" s="24"/>
    </row>
    <row r="252" spans="1:6" ht="27">
      <c r="A252" s="7" t="s">
        <v>375</v>
      </c>
      <c r="B252" s="4" t="s">
        <v>377</v>
      </c>
      <c r="C252" s="5">
        <f>C253</f>
        <v>0</v>
      </c>
      <c r="D252" s="5">
        <f>D253</f>
        <v>0</v>
      </c>
      <c r="E252" s="5">
        <f>E253</f>
        <v>-18000</v>
      </c>
      <c r="F252" s="24"/>
    </row>
    <row r="253" spans="1:6" ht="27">
      <c r="A253" s="7" t="s">
        <v>384</v>
      </c>
      <c r="B253" s="21">
        <v>8501</v>
      </c>
      <c r="C253" s="5">
        <f>C600</f>
        <v>0</v>
      </c>
      <c r="D253" s="5">
        <f>D600</f>
        <v>0</v>
      </c>
      <c r="E253" s="5">
        <f>E600</f>
        <v>-18000</v>
      </c>
      <c r="F253" s="24"/>
    </row>
    <row r="254" spans="1:6" ht="26.25">
      <c r="A254" s="7" t="s">
        <v>329</v>
      </c>
      <c r="B254" s="4" t="s">
        <v>330</v>
      </c>
      <c r="C254" s="5">
        <f>C255+C258+C292</f>
        <v>265111000</v>
      </c>
      <c r="D254" s="5">
        <f>D255+D258+D292</f>
        <v>246702000</v>
      </c>
      <c r="E254" s="5">
        <f>E255+E258+E292</f>
        <v>132269962</v>
      </c>
      <c r="F254" s="24">
        <f aca="true" t="shared" si="63" ref="F254:F269">E254/C254</f>
        <v>0.49892294925521763</v>
      </c>
    </row>
    <row r="255" spans="1:6" ht="26.25">
      <c r="A255" s="7" t="s">
        <v>331</v>
      </c>
      <c r="B255" s="4" t="s">
        <v>332</v>
      </c>
      <c r="C255" s="5">
        <f aca="true" t="shared" si="64" ref="C255:E256">C256</f>
        <v>148000</v>
      </c>
      <c r="D255" s="5">
        <f t="shared" si="64"/>
        <v>91000</v>
      </c>
      <c r="E255" s="5">
        <f t="shared" si="64"/>
        <v>0</v>
      </c>
      <c r="F255" s="24">
        <f t="shared" si="63"/>
        <v>0</v>
      </c>
    </row>
    <row r="256" spans="1:6" ht="12.75">
      <c r="A256" s="7" t="s">
        <v>221</v>
      </c>
      <c r="B256" s="4" t="s">
        <v>222</v>
      </c>
      <c r="C256" s="5">
        <f t="shared" si="64"/>
        <v>148000</v>
      </c>
      <c r="D256" s="5">
        <f t="shared" si="64"/>
        <v>91000</v>
      </c>
      <c r="E256" s="5">
        <f t="shared" si="64"/>
        <v>0</v>
      </c>
      <c r="F256" s="24">
        <f t="shared" si="63"/>
        <v>0</v>
      </c>
    </row>
    <row r="257" spans="1:6" ht="26.25">
      <c r="A257" s="7" t="s">
        <v>80</v>
      </c>
      <c r="B257" s="4" t="s">
        <v>81</v>
      </c>
      <c r="C257" s="5">
        <f>C445</f>
        <v>148000</v>
      </c>
      <c r="D257" s="5">
        <f>D445</f>
        <v>91000</v>
      </c>
      <c r="E257" s="5">
        <f>E445</f>
        <v>0</v>
      </c>
      <c r="F257" s="24">
        <f t="shared" si="63"/>
        <v>0</v>
      </c>
    </row>
    <row r="258" spans="1:6" ht="12.75">
      <c r="A258" s="7" t="s">
        <v>333</v>
      </c>
      <c r="B258" s="4" t="s">
        <v>334</v>
      </c>
      <c r="C258" s="5">
        <f>C259+C272</f>
        <v>254176000</v>
      </c>
      <c r="D258" s="5">
        <f>D259+D272</f>
        <v>237175000</v>
      </c>
      <c r="E258" s="5">
        <f>E259+E272</f>
        <v>124835079</v>
      </c>
      <c r="F258" s="24">
        <f t="shared" si="63"/>
        <v>0.49113637400856097</v>
      </c>
    </row>
    <row r="259" spans="1:6" ht="12.75">
      <c r="A259" s="7" t="s">
        <v>221</v>
      </c>
      <c r="B259" s="4" t="s">
        <v>222</v>
      </c>
      <c r="C259" s="5">
        <f>C260+C261+C264+C270</f>
        <v>58856000</v>
      </c>
      <c r="D259" s="5">
        <f>D260+D261+D264+D270</f>
        <v>57469000</v>
      </c>
      <c r="E259" s="5">
        <f>E260+E261+E264+E270</f>
        <v>52628868</v>
      </c>
      <c r="F259" s="24">
        <f t="shared" si="63"/>
        <v>0.8941971591681391</v>
      </c>
    </row>
    <row r="260" spans="1:6" ht="26.25">
      <c r="A260" s="7" t="s">
        <v>80</v>
      </c>
      <c r="B260" s="4" t="s">
        <v>81</v>
      </c>
      <c r="C260" s="5">
        <f>C448</f>
        <v>49176000</v>
      </c>
      <c r="D260" s="5">
        <f>D448</f>
        <v>47089000</v>
      </c>
      <c r="E260" s="5">
        <f>E448</f>
        <v>43060363</v>
      </c>
      <c r="F260" s="24">
        <f t="shared" si="63"/>
        <v>0.8756377704571335</v>
      </c>
    </row>
    <row r="261" spans="1:6" ht="12.75">
      <c r="A261" s="7" t="s">
        <v>242</v>
      </c>
      <c r="B261" s="4" t="s">
        <v>243</v>
      </c>
      <c r="C261" s="5">
        <f aca="true" t="shared" si="65" ref="C261:E262">C262</f>
        <v>5000000</v>
      </c>
      <c r="D261" s="5">
        <f t="shared" si="65"/>
        <v>5700000</v>
      </c>
      <c r="E261" s="5">
        <f t="shared" si="65"/>
        <v>5110583</v>
      </c>
      <c r="F261" s="24">
        <f t="shared" si="63"/>
        <v>1.0221166</v>
      </c>
    </row>
    <row r="262" spans="1:6" ht="12.75">
      <c r="A262" s="7" t="s">
        <v>244</v>
      </c>
      <c r="B262" s="4" t="s">
        <v>245</v>
      </c>
      <c r="C262" s="5">
        <f t="shared" si="65"/>
        <v>5000000</v>
      </c>
      <c r="D262" s="5">
        <f t="shared" si="65"/>
        <v>5700000</v>
      </c>
      <c r="E262" s="5">
        <f t="shared" si="65"/>
        <v>5110583</v>
      </c>
      <c r="F262" s="24">
        <f t="shared" si="63"/>
        <v>1.0221166</v>
      </c>
    </row>
    <row r="263" spans="1:6" ht="12.75">
      <c r="A263" s="7" t="s">
        <v>246</v>
      </c>
      <c r="B263" s="4" t="s">
        <v>247</v>
      </c>
      <c r="C263" s="5">
        <f>C451</f>
        <v>5000000</v>
      </c>
      <c r="D263" s="5">
        <f>D451</f>
        <v>5700000</v>
      </c>
      <c r="E263" s="5">
        <f>E451</f>
        <v>5110583</v>
      </c>
      <c r="F263" s="24">
        <f t="shared" si="63"/>
        <v>1.0221166</v>
      </c>
    </row>
    <row r="264" spans="1:6" ht="12.75">
      <c r="A264" s="7" t="s">
        <v>262</v>
      </c>
      <c r="B264" s="4" t="s">
        <v>263</v>
      </c>
      <c r="C264" s="5">
        <f>C265</f>
        <v>4680000</v>
      </c>
      <c r="D264" s="5">
        <f>D265</f>
        <v>4680000</v>
      </c>
      <c r="E264" s="5">
        <f>E265</f>
        <v>4458005</v>
      </c>
      <c r="F264" s="24">
        <f t="shared" si="63"/>
        <v>0.9525651709401709</v>
      </c>
    </row>
    <row r="265" spans="1:6" ht="12.75">
      <c r="A265" s="7" t="s">
        <v>264</v>
      </c>
      <c r="B265" s="4" t="s">
        <v>265</v>
      </c>
      <c r="C265" s="5">
        <f>C266+C268</f>
        <v>4680000</v>
      </c>
      <c r="D265" s="5">
        <f>D266+D268</f>
        <v>4680000</v>
      </c>
      <c r="E265" s="5">
        <f>E266+E268</f>
        <v>4458005</v>
      </c>
      <c r="F265" s="24">
        <f t="shared" si="63"/>
        <v>0.9525651709401709</v>
      </c>
    </row>
    <row r="266" spans="1:6" ht="26.25">
      <c r="A266" s="7" t="s">
        <v>266</v>
      </c>
      <c r="B266" s="4" t="s">
        <v>267</v>
      </c>
      <c r="C266" s="5">
        <f>C267</f>
        <v>1090000</v>
      </c>
      <c r="D266" s="5">
        <f>D267</f>
        <v>1090000</v>
      </c>
      <c r="E266" s="5">
        <f>E267</f>
        <v>1066196</v>
      </c>
      <c r="F266" s="24">
        <f t="shared" si="63"/>
        <v>0.9781614678899082</v>
      </c>
    </row>
    <row r="267" spans="1:6" ht="12.75">
      <c r="A267" s="7" t="s">
        <v>268</v>
      </c>
      <c r="B267" s="4" t="s">
        <v>269</v>
      </c>
      <c r="C267" s="5">
        <f>C455</f>
        <v>1090000</v>
      </c>
      <c r="D267" s="5">
        <f>D455</f>
        <v>1090000</v>
      </c>
      <c r="E267" s="5">
        <f>E455</f>
        <v>1066196</v>
      </c>
      <c r="F267" s="24">
        <f t="shared" si="63"/>
        <v>0.9781614678899082</v>
      </c>
    </row>
    <row r="268" spans="1:6" ht="12.75">
      <c r="A268" s="7" t="s">
        <v>270</v>
      </c>
      <c r="B268" s="4" t="s">
        <v>271</v>
      </c>
      <c r="C268" s="5">
        <f>C269</f>
        <v>3590000</v>
      </c>
      <c r="D268" s="5">
        <f>D269</f>
        <v>3590000</v>
      </c>
      <c r="E268" s="5">
        <f>E269</f>
        <v>3391809</v>
      </c>
      <c r="F268" s="24">
        <f t="shared" si="63"/>
        <v>0.9447935933147632</v>
      </c>
    </row>
    <row r="269" spans="1:6" ht="12.75">
      <c r="A269" s="7" t="s">
        <v>272</v>
      </c>
      <c r="B269" s="4" t="s">
        <v>273</v>
      </c>
      <c r="C269" s="5">
        <f>C457</f>
        <v>3590000</v>
      </c>
      <c r="D269" s="5">
        <f>D457</f>
        <v>3590000</v>
      </c>
      <c r="E269" s="5">
        <f>E457</f>
        <v>3391809</v>
      </c>
      <c r="F269" s="24">
        <f t="shared" si="63"/>
        <v>0.9447935933147632</v>
      </c>
    </row>
    <row r="270" spans="1:6" ht="27">
      <c r="A270" s="7" t="s">
        <v>375</v>
      </c>
      <c r="B270" s="4" t="s">
        <v>377</v>
      </c>
      <c r="C270" s="5">
        <f>C271</f>
        <v>0</v>
      </c>
      <c r="D270" s="5">
        <f>D271</f>
        <v>0</v>
      </c>
      <c r="E270" s="5">
        <f>E271</f>
        <v>-83</v>
      </c>
      <c r="F270" s="24"/>
    </row>
    <row r="271" spans="1:6" ht="14.25">
      <c r="A271" s="7" t="s">
        <v>376</v>
      </c>
      <c r="B271" s="21">
        <v>8501</v>
      </c>
      <c r="C271" s="5">
        <f>C459</f>
        <v>0</v>
      </c>
      <c r="D271" s="5">
        <f>D459</f>
        <v>0</v>
      </c>
      <c r="E271" s="5">
        <f>E459</f>
        <v>-83</v>
      </c>
      <c r="F271" s="24"/>
    </row>
    <row r="272" spans="1:6" ht="12.75">
      <c r="A272" s="7" t="s">
        <v>274</v>
      </c>
      <c r="B272" s="4" t="s">
        <v>89</v>
      </c>
      <c r="C272" s="5">
        <f>C273+C276+C280+C285+C290</f>
        <v>195320000</v>
      </c>
      <c r="D272" s="5">
        <f>D273+D276+D280+D285+D290</f>
        <v>179706000</v>
      </c>
      <c r="E272" s="5">
        <f>E273+E276+E280+E285+E290</f>
        <v>72206211</v>
      </c>
      <c r="F272" s="24">
        <f>E272/C272</f>
        <v>0.36968160454638543</v>
      </c>
    </row>
    <row r="273" spans="1:6" ht="26.25">
      <c r="A273" s="7" t="s">
        <v>275</v>
      </c>
      <c r="B273" s="4" t="s">
        <v>276</v>
      </c>
      <c r="C273" s="5">
        <f>C274</f>
        <v>0</v>
      </c>
      <c r="D273" s="5">
        <f>D274</f>
        <v>0</v>
      </c>
      <c r="E273" s="5"/>
      <c r="F273" s="24"/>
    </row>
    <row r="274" spans="1:6" ht="12.75">
      <c r="A274" s="7" t="s">
        <v>277</v>
      </c>
      <c r="B274" s="4" t="s">
        <v>278</v>
      </c>
      <c r="C274" s="5">
        <f>C275</f>
        <v>0</v>
      </c>
      <c r="D274" s="5">
        <f>D275</f>
        <v>0</v>
      </c>
      <c r="E274" s="5"/>
      <c r="F274" s="24"/>
    </row>
    <row r="275" spans="1:6" ht="12.75">
      <c r="A275" s="7" t="s">
        <v>281</v>
      </c>
      <c r="B275" s="4" t="s">
        <v>282</v>
      </c>
      <c r="C275" s="5">
        <f>C606</f>
        <v>0</v>
      </c>
      <c r="D275" s="5">
        <f>D606</f>
        <v>0</v>
      </c>
      <c r="E275" s="5"/>
      <c r="F275" s="24"/>
    </row>
    <row r="276" spans="1:6" ht="12.75">
      <c r="A276" s="7" t="s">
        <v>283</v>
      </c>
      <c r="B276" s="4" t="s">
        <v>284</v>
      </c>
      <c r="C276" s="5">
        <f>C277</f>
        <v>25616000</v>
      </c>
      <c r="D276" s="5">
        <f>D277</f>
        <v>16668000</v>
      </c>
      <c r="E276" s="5">
        <f>E277</f>
        <v>6900677</v>
      </c>
      <c r="F276" s="24">
        <f aca="true" t="shared" si="66" ref="F276:F309">E276/C276</f>
        <v>0.26938932698313556</v>
      </c>
    </row>
    <row r="277" spans="1:6" ht="39">
      <c r="A277" s="7" t="s">
        <v>285</v>
      </c>
      <c r="B277" s="4" t="s">
        <v>286</v>
      </c>
      <c r="C277" s="5">
        <f>C279+C278</f>
        <v>25616000</v>
      </c>
      <c r="D277" s="5">
        <f>D279+D278</f>
        <v>16668000</v>
      </c>
      <c r="E277" s="5">
        <f>E279+E278</f>
        <v>6900677</v>
      </c>
      <c r="F277" s="24">
        <f t="shared" si="66"/>
        <v>0.26938932698313556</v>
      </c>
    </row>
    <row r="278" spans="1:6" ht="12.75">
      <c r="A278" s="7" t="s">
        <v>287</v>
      </c>
      <c r="B278" s="4" t="s">
        <v>288</v>
      </c>
      <c r="C278" s="5">
        <f aca="true" t="shared" si="67" ref="C278:E279">C609</f>
        <v>10967000</v>
      </c>
      <c r="D278" s="5">
        <f t="shared" si="67"/>
        <v>5366000</v>
      </c>
      <c r="E278" s="5">
        <f t="shared" si="67"/>
        <v>37931</v>
      </c>
      <c r="F278" s="24">
        <f t="shared" si="66"/>
        <v>0.003458648673292605</v>
      </c>
    </row>
    <row r="279" spans="1:6" ht="12.75">
      <c r="A279" s="7" t="s">
        <v>289</v>
      </c>
      <c r="B279" s="4" t="s">
        <v>290</v>
      </c>
      <c r="C279" s="5">
        <f t="shared" si="67"/>
        <v>14649000</v>
      </c>
      <c r="D279" s="5">
        <f t="shared" si="67"/>
        <v>11302000</v>
      </c>
      <c r="E279" s="5">
        <f t="shared" si="67"/>
        <v>6862746</v>
      </c>
      <c r="F279" s="24">
        <f t="shared" si="66"/>
        <v>0.4684788040139259</v>
      </c>
    </row>
    <row r="280" spans="1:6" ht="39">
      <c r="A280" s="7" t="s">
        <v>90</v>
      </c>
      <c r="B280" s="4" t="s">
        <v>91</v>
      </c>
      <c r="C280" s="5">
        <f>C281</f>
        <v>104222000</v>
      </c>
      <c r="D280" s="5">
        <f>D281</f>
        <v>104222000</v>
      </c>
      <c r="E280" s="5">
        <f>E281</f>
        <v>41272987</v>
      </c>
      <c r="F280" s="24">
        <f t="shared" si="66"/>
        <v>0.3960103145209265</v>
      </c>
    </row>
    <row r="281" spans="1:6" ht="26.25">
      <c r="A281" s="7" t="s">
        <v>92</v>
      </c>
      <c r="B281" s="4" t="s">
        <v>93</v>
      </c>
      <c r="C281" s="5">
        <f>C282+C283+C284</f>
        <v>104222000</v>
      </c>
      <c r="D281" s="5">
        <f>D282+D283+D284</f>
        <v>104222000</v>
      </c>
      <c r="E281" s="5">
        <f>E282+E283+E284</f>
        <v>41272987</v>
      </c>
      <c r="F281" s="24">
        <f t="shared" si="66"/>
        <v>0.3960103145209265</v>
      </c>
    </row>
    <row r="282" spans="1:6" ht="12.75">
      <c r="A282" s="7" t="s">
        <v>94</v>
      </c>
      <c r="B282" s="4" t="s">
        <v>95</v>
      </c>
      <c r="C282" s="5">
        <f aca="true" t="shared" si="68" ref="C282:E284">C613</f>
        <v>15193000</v>
      </c>
      <c r="D282" s="5">
        <f t="shared" si="68"/>
        <v>15193000</v>
      </c>
      <c r="E282" s="5">
        <f t="shared" si="68"/>
        <v>6190948</v>
      </c>
      <c r="F282" s="24">
        <f t="shared" si="66"/>
        <v>0.4074868689528072</v>
      </c>
    </row>
    <row r="283" spans="1:6" ht="12.75">
      <c r="A283" s="7" t="s">
        <v>96</v>
      </c>
      <c r="B283" s="4" t="s">
        <v>97</v>
      </c>
      <c r="C283" s="5">
        <f t="shared" si="68"/>
        <v>86094000</v>
      </c>
      <c r="D283" s="5">
        <f t="shared" si="68"/>
        <v>86094000</v>
      </c>
      <c r="E283" s="5">
        <f t="shared" si="68"/>
        <v>35082039</v>
      </c>
      <c r="F283" s="24">
        <f t="shared" si="66"/>
        <v>0.40748529514251863</v>
      </c>
    </row>
    <row r="284" spans="1:6" ht="12.75">
      <c r="A284" s="7" t="s">
        <v>295</v>
      </c>
      <c r="B284" s="4" t="s">
        <v>297</v>
      </c>
      <c r="C284" s="5">
        <f t="shared" si="68"/>
        <v>2935000</v>
      </c>
      <c r="D284" s="5">
        <f t="shared" si="68"/>
        <v>2935000</v>
      </c>
      <c r="E284" s="5">
        <f t="shared" si="68"/>
        <v>0</v>
      </c>
      <c r="F284" s="24">
        <f t="shared" si="66"/>
        <v>0</v>
      </c>
    </row>
    <row r="285" spans="1:6" ht="12.75">
      <c r="A285" s="7" t="s">
        <v>98</v>
      </c>
      <c r="B285" s="4" t="s">
        <v>99</v>
      </c>
      <c r="C285" s="5">
        <f aca="true" t="shared" si="69" ref="C285:E286">C286</f>
        <v>65482000</v>
      </c>
      <c r="D285" s="5">
        <f t="shared" si="69"/>
        <v>58816000</v>
      </c>
      <c r="E285" s="5">
        <f t="shared" si="69"/>
        <v>25033280</v>
      </c>
      <c r="F285" s="24">
        <f t="shared" si="66"/>
        <v>0.3822925384075013</v>
      </c>
    </row>
    <row r="286" spans="1:6" ht="12.75">
      <c r="A286" s="7" t="s">
        <v>100</v>
      </c>
      <c r="B286" s="4" t="s">
        <v>101</v>
      </c>
      <c r="C286" s="5">
        <f t="shared" si="69"/>
        <v>65482000</v>
      </c>
      <c r="D286" s="5">
        <f t="shared" si="69"/>
        <v>58816000</v>
      </c>
      <c r="E286" s="5">
        <f t="shared" si="69"/>
        <v>25033280</v>
      </c>
      <c r="F286" s="24">
        <f t="shared" si="66"/>
        <v>0.3822925384075013</v>
      </c>
    </row>
    <row r="287" spans="1:6" ht="12.75">
      <c r="A287" s="7" t="s">
        <v>102</v>
      </c>
      <c r="B287" s="4" t="s">
        <v>103</v>
      </c>
      <c r="C287" s="5">
        <f>C288+C289</f>
        <v>65482000</v>
      </c>
      <c r="D287" s="5">
        <f>D288+D289</f>
        <v>58816000</v>
      </c>
      <c r="E287" s="5">
        <f>E288+E289</f>
        <v>25033280</v>
      </c>
      <c r="F287" s="24">
        <f t="shared" si="66"/>
        <v>0.3822925384075013</v>
      </c>
    </row>
    <row r="288" spans="1:6" ht="12.75">
      <c r="A288" s="7" t="s">
        <v>106</v>
      </c>
      <c r="B288" s="4" t="s">
        <v>107</v>
      </c>
      <c r="C288" s="5">
        <f aca="true" t="shared" si="70" ref="C288:E289">C619</f>
        <v>969000</v>
      </c>
      <c r="D288" s="5">
        <f t="shared" si="70"/>
        <v>446000</v>
      </c>
      <c r="E288" s="5">
        <f t="shared" si="70"/>
        <v>445417</v>
      </c>
      <c r="F288" s="24">
        <f t="shared" si="66"/>
        <v>0.45966666666666667</v>
      </c>
    </row>
    <row r="289" spans="1:6" ht="12.75">
      <c r="A289" s="7" t="s">
        <v>110</v>
      </c>
      <c r="B289" s="4" t="s">
        <v>111</v>
      </c>
      <c r="C289" s="5">
        <f t="shared" si="70"/>
        <v>64513000</v>
      </c>
      <c r="D289" s="5">
        <f t="shared" si="70"/>
        <v>58370000</v>
      </c>
      <c r="E289" s="5">
        <f t="shared" si="70"/>
        <v>24587863</v>
      </c>
      <c r="F289" s="24">
        <f t="shared" si="66"/>
        <v>0.38113036132252415</v>
      </c>
    </row>
    <row r="290" spans="1:6" ht="27">
      <c r="A290" s="7" t="s">
        <v>375</v>
      </c>
      <c r="B290" s="4" t="s">
        <v>377</v>
      </c>
      <c r="C290" s="5">
        <f>C291</f>
        <v>0</v>
      </c>
      <c r="D290" s="5">
        <f>D291</f>
        <v>0</v>
      </c>
      <c r="E290" s="5">
        <f>E291</f>
        <v>-1000733</v>
      </c>
      <c r="F290" s="24"/>
    </row>
    <row r="291" spans="1:6" ht="27">
      <c r="A291" s="7" t="s">
        <v>384</v>
      </c>
      <c r="B291" s="21">
        <v>8501</v>
      </c>
      <c r="C291" s="5">
        <f>C622</f>
        <v>0</v>
      </c>
      <c r="D291" s="5">
        <f>D622</f>
        <v>0</v>
      </c>
      <c r="E291" s="5">
        <f>E622</f>
        <v>-1000733</v>
      </c>
      <c r="F291" s="24"/>
    </row>
    <row r="292" spans="1:6" ht="26.25">
      <c r="A292" s="7" t="s">
        <v>335</v>
      </c>
      <c r="B292" s="4" t="s">
        <v>336</v>
      </c>
      <c r="C292" s="5">
        <f>C293+C301</f>
        <v>10787000</v>
      </c>
      <c r="D292" s="5">
        <f>D293+D301</f>
        <v>9436000</v>
      </c>
      <c r="E292" s="5">
        <f>E293+E301</f>
        <v>7434883</v>
      </c>
      <c r="F292" s="24">
        <f t="shared" si="66"/>
        <v>0.6892447390377306</v>
      </c>
    </row>
    <row r="293" spans="1:6" ht="12.75">
      <c r="A293" s="7" t="s">
        <v>221</v>
      </c>
      <c r="B293" s="4" t="s">
        <v>222</v>
      </c>
      <c r="C293" s="5">
        <f>C294+C295+C299</f>
        <v>10652000</v>
      </c>
      <c r="D293" s="5">
        <f>D294+D295+D299</f>
        <v>9257000</v>
      </c>
      <c r="E293" s="5">
        <f>E294+E295+E299</f>
        <v>7265465</v>
      </c>
      <c r="F293" s="24">
        <f t="shared" si="66"/>
        <v>0.6820751971460759</v>
      </c>
    </row>
    <row r="294" spans="1:6" ht="26.25">
      <c r="A294" s="7" t="s">
        <v>80</v>
      </c>
      <c r="B294" s="4" t="s">
        <v>81</v>
      </c>
      <c r="C294" s="5">
        <f>C462</f>
        <v>6302000</v>
      </c>
      <c r="D294" s="5">
        <f>D462</f>
        <v>8107000</v>
      </c>
      <c r="E294" s="5">
        <f>E462</f>
        <v>6293207</v>
      </c>
      <c r="F294" s="24">
        <f t="shared" si="66"/>
        <v>0.998604728657569</v>
      </c>
    </row>
    <row r="295" spans="1:6" ht="26.25">
      <c r="A295" s="7" t="s">
        <v>232</v>
      </c>
      <c r="B295" s="4" t="s">
        <v>233</v>
      </c>
      <c r="C295" s="5">
        <f>C296</f>
        <v>250000</v>
      </c>
      <c r="D295" s="5">
        <f>D296</f>
        <v>248000</v>
      </c>
      <c r="E295" s="5">
        <f>E296</f>
        <v>247200</v>
      </c>
      <c r="F295" s="24">
        <f t="shared" si="66"/>
        <v>0.9888</v>
      </c>
    </row>
    <row r="296" spans="1:6" ht="52.5">
      <c r="A296" s="7" t="s">
        <v>234</v>
      </c>
      <c r="B296" s="4" t="s">
        <v>235</v>
      </c>
      <c r="C296" s="5">
        <f>C297+C298</f>
        <v>250000</v>
      </c>
      <c r="D296" s="5">
        <f>D297+D298</f>
        <v>248000</v>
      </c>
      <c r="E296" s="5">
        <f>E297+E298</f>
        <v>247200</v>
      </c>
      <c r="F296" s="24">
        <f t="shared" si="66"/>
        <v>0.9888</v>
      </c>
    </row>
    <row r="297" spans="1:6" ht="12.75">
      <c r="A297" s="7" t="s">
        <v>236</v>
      </c>
      <c r="B297" s="4" t="s">
        <v>237</v>
      </c>
      <c r="C297" s="5">
        <f aca="true" t="shared" si="71" ref="C297:E298">C465</f>
        <v>10000</v>
      </c>
      <c r="D297" s="5">
        <f t="shared" si="71"/>
        <v>8000</v>
      </c>
      <c r="E297" s="5">
        <f t="shared" si="71"/>
        <v>7200</v>
      </c>
      <c r="F297" s="24">
        <f t="shared" si="66"/>
        <v>0.72</v>
      </c>
    </row>
    <row r="298" spans="1:6" ht="12.75">
      <c r="A298" s="7" t="s">
        <v>238</v>
      </c>
      <c r="B298" s="4" t="s">
        <v>239</v>
      </c>
      <c r="C298" s="5">
        <f t="shared" si="71"/>
        <v>240000</v>
      </c>
      <c r="D298" s="5">
        <f t="shared" si="71"/>
        <v>240000</v>
      </c>
      <c r="E298" s="5">
        <f t="shared" si="71"/>
        <v>240000</v>
      </c>
      <c r="F298" s="24">
        <f t="shared" si="66"/>
        <v>1</v>
      </c>
    </row>
    <row r="299" spans="1:6" ht="39">
      <c r="A299" s="7" t="s">
        <v>82</v>
      </c>
      <c r="B299" s="4" t="s">
        <v>83</v>
      </c>
      <c r="C299" s="5">
        <f>C300</f>
        <v>4100000</v>
      </c>
      <c r="D299" s="5">
        <f>D300</f>
        <v>902000</v>
      </c>
      <c r="E299" s="5">
        <f>E300</f>
        <v>725058</v>
      </c>
      <c r="F299" s="24">
        <f t="shared" si="66"/>
        <v>0.17684341463414635</v>
      </c>
    </row>
    <row r="300" spans="1:6" ht="12.75">
      <c r="A300" s="7" t="s">
        <v>256</v>
      </c>
      <c r="B300" s="4" t="s">
        <v>257</v>
      </c>
      <c r="C300" s="5">
        <f>C468</f>
        <v>4100000</v>
      </c>
      <c r="D300" s="5">
        <f>D468</f>
        <v>902000</v>
      </c>
      <c r="E300" s="5">
        <f>E468</f>
        <v>725058</v>
      </c>
      <c r="F300" s="24">
        <f t="shared" si="66"/>
        <v>0.17684341463414635</v>
      </c>
    </row>
    <row r="301" spans="1:6" ht="12.75">
      <c r="A301" s="7" t="s">
        <v>274</v>
      </c>
      <c r="B301" s="4" t="s">
        <v>89</v>
      </c>
      <c r="C301" s="5">
        <f aca="true" t="shared" si="72" ref="C301:E304">C302</f>
        <v>135000</v>
      </c>
      <c r="D301" s="5">
        <f t="shared" si="72"/>
        <v>179000</v>
      </c>
      <c r="E301" s="5">
        <f t="shared" si="72"/>
        <v>169418</v>
      </c>
      <c r="F301" s="24">
        <f t="shared" si="66"/>
        <v>1.2549481481481481</v>
      </c>
    </row>
    <row r="302" spans="1:6" ht="12.75">
      <c r="A302" s="7" t="s">
        <v>98</v>
      </c>
      <c r="B302" s="4" t="s">
        <v>99</v>
      </c>
      <c r="C302" s="5">
        <f t="shared" si="72"/>
        <v>135000</v>
      </c>
      <c r="D302" s="5">
        <f t="shared" si="72"/>
        <v>179000</v>
      </c>
      <c r="E302" s="5">
        <f t="shared" si="72"/>
        <v>169418</v>
      </c>
      <c r="F302" s="24">
        <f t="shared" si="66"/>
        <v>1.2549481481481481</v>
      </c>
    </row>
    <row r="303" spans="1:6" ht="12.75">
      <c r="A303" s="7" t="s">
        <v>100</v>
      </c>
      <c r="B303" s="4" t="s">
        <v>101</v>
      </c>
      <c r="C303" s="5">
        <f t="shared" si="72"/>
        <v>135000</v>
      </c>
      <c r="D303" s="5">
        <f t="shared" si="72"/>
        <v>179000</v>
      </c>
      <c r="E303" s="5">
        <f t="shared" si="72"/>
        <v>169418</v>
      </c>
      <c r="F303" s="24">
        <f t="shared" si="66"/>
        <v>1.2549481481481481</v>
      </c>
    </row>
    <row r="304" spans="1:6" ht="12.75">
      <c r="A304" s="7" t="s">
        <v>102</v>
      </c>
      <c r="B304" s="4" t="s">
        <v>103</v>
      </c>
      <c r="C304" s="5">
        <f t="shared" si="72"/>
        <v>135000</v>
      </c>
      <c r="D304" s="5">
        <f t="shared" si="72"/>
        <v>179000</v>
      </c>
      <c r="E304" s="5">
        <f t="shared" si="72"/>
        <v>169418</v>
      </c>
      <c r="F304" s="24">
        <f t="shared" si="66"/>
        <v>1.2549481481481481</v>
      </c>
    </row>
    <row r="305" spans="1:6" ht="12.75">
      <c r="A305" s="7" t="s">
        <v>110</v>
      </c>
      <c r="B305" s="4" t="s">
        <v>111</v>
      </c>
      <c r="C305" s="5">
        <f>C628</f>
        <v>135000</v>
      </c>
      <c r="D305" s="5">
        <f>D628</f>
        <v>179000</v>
      </c>
      <c r="E305" s="5">
        <f>E628</f>
        <v>169418</v>
      </c>
      <c r="F305" s="24">
        <f t="shared" si="66"/>
        <v>1.2549481481481481</v>
      </c>
    </row>
    <row r="306" spans="1:7" ht="26.25">
      <c r="A306" s="7" t="s">
        <v>337</v>
      </c>
      <c r="B306" s="4" t="s">
        <v>141</v>
      </c>
      <c r="C306" s="5">
        <f>C308+C343+C340</f>
        <v>304119000</v>
      </c>
      <c r="D306" s="5">
        <f>D308+D343+D340</f>
        <v>299210000</v>
      </c>
      <c r="E306" s="5">
        <f>E308+E343+E340</f>
        <v>313239228</v>
      </c>
      <c r="F306" s="24">
        <f t="shared" si="66"/>
        <v>1.0299890108806093</v>
      </c>
      <c r="G306" s="12"/>
    </row>
    <row r="307" spans="1:6" ht="12.75">
      <c r="A307" s="7" t="s">
        <v>338</v>
      </c>
      <c r="B307" s="4" t="s">
        <v>143</v>
      </c>
      <c r="C307" s="5">
        <f>C308-C316</f>
        <v>152003000</v>
      </c>
      <c r="D307" s="5">
        <f>D308-D316</f>
        <v>91235000</v>
      </c>
      <c r="E307" s="5">
        <f>E308-E316</f>
        <v>105870445</v>
      </c>
      <c r="F307" s="24">
        <f t="shared" si="66"/>
        <v>0.6965023387696295</v>
      </c>
    </row>
    <row r="308" spans="1:6" ht="12.75">
      <c r="A308" s="7" t="s">
        <v>144</v>
      </c>
      <c r="B308" s="4" t="s">
        <v>5</v>
      </c>
      <c r="C308" s="5">
        <f>C309+C323</f>
        <v>302226000</v>
      </c>
      <c r="D308" s="5">
        <f>D309+D323</f>
        <v>296929000</v>
      </c>
      <c r="E308" s="5">
        <f>E309+E323</f>
        <v>311288918</v>
      </c>
      <c r="F308" s="24">
        <f t="shared" si="66"/>
        <v>1.0299872214832608</v>
      </c>
    </row>
    <row r="309" spans="1:6" ht="12.75">
      <c r="A309" s="7" t="s">
        <v>145</v>
      </c>
      <c r="B309" s="4" t="s">
        <v>146</v>
      </c>
      <c r="C309" s="5">
        <f>C310+C315</f>
        <v>256718000</v>
      </c>
      <c r="D309" s="5">
        <f>D310+D315</f>
        <v>299368000</v>
      </c>
      <c r="E309" s="5">
        <f>E310+E315</f>
        <v>299058596</v>
      </c>
      <c r="F309" s="24">
        <f t="shared" si="66"/>
        <v>1.1649303749639683</v>
      </c>
    </row>
    <row r="310" spans="1:6" ht="26.25">
      <c r="A310" s="7" t="s">
        <v>147</v>
      </c>
      <c r="B310" s="4" t="s">
        <v>148</v>
      </c>
      <c r="C310" s="5">
        <f aca="true" t="shared" si="73" ref="C310:E311">C311</f>
        <v>105395000</v>
      </c>
      <c r="D310" s="5">
        <f t="shared" si="73"/>
        <v>92574000</v>
      </c>
      <c r="E310" s="5">
        <f t="shared" si="73"/>
        <v>92242756</v>
      </c>
      <c r="F310" s="24">
        <f aca="true" t="shared" si="74" ref="F310:F329">E310/C310</f>
        <v>0.8752099814981735</v>
      </c>
    </row>
    <row r="311" spans="1:6" ht="26.25">
      <c r="A311" s="7" t="s">
        <v>149</v>
      </c>
      <c r="B311" s="4" t="s">
        <v>150</v>
      </c>
      <c r="C311" s="5">
        <f t="shared" si="73"/>
        <v>105395000</v>
      </c>
      <c r="D311" s="5">
        <f t="shared" si="73"/>
        <v>92574000</v>
      </c>
      <c r="E311" s="5">
        <f t="shared" si="73"/>
        <v>92242756</v>
      </c>
      <c r="F311" s="24">
        <f t="shared" si="74"/>
        <v>0.8752099814981735</v>
      </c>
    </row>
    <row r="312" spans="1:6" ht="26.25">
      <c r="A312" s="7" t="s">
        <v>151</v>
      </c>
      <c r="B312" s="4" t="s">
        <v>152</v>
      </c>
      <c r="C312" s="5">
        <f>C313+C314</f>
        <v>105395000</v>
      </c>
      <c r="D312" s="5">
        <f>D313+D314</f>
        <v>92574000</v>
      </c>
      <c r="E312" s="5">
        <f>E313+E314</f>
        <v>92242756</v>
      </c>
      <c r="F312" s="24">
        <f t="shared" si="74"/>
        <v>0.8752099814981735</v>
      </c>
    </row>
    <row r="313" spans="1:6" ht="12.75">
      <c r="A313" s="7" t="s">
        <v>153</v>
      </c>
      <c r="B313" s="4" t="s">
        <v>154</v>
      </c>
      <c r="C313" s="5">
        <v>93234000</v>
      </c>
      <c r="D313" s="5">
        <v>80815000</v>
      </c>
      <c r="E313" s="5">
        <v>80814933</v>
      </c>
      <c r="F313" s="24">
        <f t="shared" si="74"/>
        <v>0.8667968015959843</v>
      </c>
    </row>
    <row r="314" spans="1:6" ht="26.25">
      <c r="A314" s="7" t="s">
        <v>155</v>
      </c>
      <c r="B314" s="4" t="s">
        <v>156</v>
      </c>
      <c r="C314" s="5">
        <v>12161000</v>
      </c>
      <c r="D314" s="5">
        <v>11759000</v>
      </c>
      <c r="E314" s="5">
        <v>11427823</v>
      </c>
      <c r="F314" s="24">
        <f t="shared" si="74"/>
        <v>0.9397107968094729</v>
      </c>
    </row>
    <row r="315" spans="1:6" ht="26.25">
      <c r="A315" s="7" t="s">
        <v>157</v>
      </c>
      <c r="B315" s="4" t="s">
        <v>158</v>
      </c>
      <c r="C315" s="5">
        <f>C316+C320</f>
        <v>151323000</v>
      </c>
      <c r="D315" s="5">
        <f>D316+D320</f>
        <v>206794000</v>
      </c>
      <c r="E315" s="5">
        <f>E316+E320</f>
        <v>206815840</v>
      </c>
      <c r="F315" s="24">
        <f t="shared" si="74"/>
        <v>1.36671781553366</v>
      </c>
    </row>
    <row r="316" spans="1:6" ht="26.25">
      <c r="A316" s="7" t="s">
        <v>159</v>
      </c>
      <c r="B316" s="4" t="s">
        <v>160</v>
      </c>
      <c r="C316" s="5">
        <f>C317+C318+C319</f>
        <v>150223000</v>
      </c>
      <c r="D316" s="5">
        <f>D317+D318+D319</f>
        <v>205694000</v>
      </c>
      <c r="E316" s="5">
        <f>E317+E318+E319</f>
        <v>205418473</v>
      </c>
      <c r="F316" s="24">
        <f t="shared" si="74"/>
        <v>1.3674235836057063</v>
      </c>
    </row>
    <row r="317" spans="1:6" ht="26.25">
      <c r="A317" s="7" t="s">
        <v>161</v>
      </c>
      <c r="B317" s="4" t="s">
        <v>162</v>
      </c>
      <c r="C317" s="5">
        <v>56600000</v>
      </c>
      <c r="D317" s="5">
        <v>79484000</v>
      </c>
      <c r="E317" s="5">
        <v>79484000</v>
      </c>
      <c r="F317" s="24">
        <f t="shared" si="74"/>
        <v>1.4043109540636043</v>
      </c>
    </row>
    <row r="318" spans="1:6" ht="12.75">
      <c r="A318" s="7" t="s">
        <v>163</v>
      </c>
      <c r="B318" s="4" t="s">
        <v>164</v>
      </c>
      <c r="C318" s="5">
        <v>14000000</v>
      </c>
      <c r="D318" s="5">
        <v>14000000</v>
      </c>
      <c r="E318" s="5">
        <v>14000000</v>
      </c>
      <c r="F318" s="24">
        <f t="shared" si="74"/>
        <v>1</v>
      </c>
    </row>
    <row r="319" spans="1:6" ht="26.25">
      <c r="A319" s="7" t="s">
        <v>165</v>
      </c>
      <c r="B319" s="4" t="s">
        <v>166</v>
      </c>
      <c r="C319" s="5">
        <v>79623000</v>
      </c>
      <c r="D319" s="5">
        <v>112210000</v>
      </c>
      <c r="E319" s="5">
        <v>111934473</v>
      </c>
      <c r="F319" s="24">
        <f t="shared" si="74"/>
        <v>1.4058057722014996</v>
      </c>
    </row>
    <row r="320" spans="1:6" ht="26.25">
      <c r="A320" s="7" t="s">
        <v>167</v>
      </c>
      <c r="B320" s="4" t="s">
        <v>168</v>
      </c>
      <c r="C320" s="5">
        <f>C321+C322</f>
        <v>1100000</v>
      </c>
      <c r="D320" s="5">
        <f>D321+D322</f>
        <v>1100000</v>
      </c>
      <c r="E320" s="5">
        <f>E321+E322</f>
        <v>1397367</v>
      </c>
      <c r="F320" s="24">
        <f t="shared" si="74"/>
        <v>1.2703336363636364</v>
      </c>
    </row>
    <row r="321" spans="1:6" ht="12.75">
      <c r="A321" s="7" t="s">
        <v>169</v>
      </c>
      <c r="B321" s="4" t="s">
        <v>170</v>
      </c>
      <c r="C321" s="5">
        <v>100000</v>
      </c>
      <c r="D321" s="5">
        <v>100000</v>
      </c>
      <c r="E321" s="5">
        <v>122844</v>
      </c>
      <c r="F321" s="24">
        <f t="shared" si="74"/>
        <v>1.22844</v>
      </c>
    </row>
    <row r="322" spans="1:6" ht="26.25">
      <c r="A322" s="7" t="s">
        <v>171</v>
      </c>
      <c r="B322" s="4" t="s">
        <v>172</v>
      </c>
      <c r="C322" s="5">
        <v>1000000</v>
      </c>
      <c r="D322" s="5">
        <v>1000000</v>
      </c>
      <c r="E322" s="5">
        <v>1274523</v>
      </c>
      <c r="F322" s="24">
        <f t="shared" si="74"/>
        <v>1.274523</v>
      </c>
    </row>
    <row r="323" spans="1:6" ht="12.75">
      <c r="A323" s="7" t="s">
        <v>173</v>
      </c>
      <c r="B323" s="4" t="s">
        <v>7</v>
      </c>
      <c r="C323" s="5">
        <f>C324+C328</f>
        <v>45508000</v>
      </c>
      <c r="D323" s="5">
        <f>D324+D328</f>
        <v>-2439000</v>
      </c>
      <c r="E323" s="5">
        <f>E324+E328</f>
        <v>12230322</v>
      </c>
      <c r="F323" s="24">
        <f t="shared" si="74"/>
        <v>0.2687510327854443</v>
      </c>
    </row>
    <row r="324" spans="1:6" ht="12.75">
      <c r="A324" s="7" t="s">
        <v>174</v>
      </c>
      <c r="B324" s="4" t="s">
        <v>9</v>
      </c>
      <c r="C324" s="5">
        <f aca="true" t="shared" si="75" ref="C324:E326">C325</f>
        <v>800000</v>
      </c>
      <c r="D324" s="5">
        <f t="shared" si="75"/>
        <v>800000</v>
      </c>
      <c r="E324" s="5">
        <f t="shared" si="75"/>
        <v>1159262</v>
      </c>
      <c r="F324" s="24">
        <f t="shared" si="74"/>
        <v>1.4490775</v>
      </c>
    </row>
    <row r="325" spans="1:6" ht="12.75">
      <c r="A325" s="7" t="s">
        <v>175</v>
      </c>
      <c r="B325" s="4" t="s">
        <v>176</v>
      </c>
      <c r="C325" s="5">
        <f t="shared" si="75"/>
        <v>800000</v>
      </c>
      <c r="D325" s="5">
        <f t="shared" si="75"/>
        <v>800000</v>
      </c>
      <c r="E325" s="5">
        <f t="shared" si="75"/>
        <v>1159262</v>
      </c>
      <c r="F325" s="24">
        <f t="shared" si="74"/>
        <v>1.4490775</v>
      </c>
    </row>
    <row r="326" spans="1:6" ht="12.75">
      <c r="A326" s="7" t="s">
        <v>177</v>
      </c>
      <c r="B326" s="4" t="s">
        <v>178</v>
      </c>
      <c r="C326" s="5">
        <f t="shared" si="75"/>
        <v>800000</v>
      </c>
      <c r="D326" s="5">
        <f t="shared" si="75"/>
        <v>800000</v>
      </c>
      <c r="E326" s="5">
        <f t="shared" si="75"/>
        <v>1159262</v>
      </c>
      <c r="F326" s="24">
        <f t="shared" si="74"/>
        <v>1.4490775</v>
      </c>
    </row>
    <row r="327" spans="1:6" ht="12.75">
      <c r="A327" s="7" t="s">
        <v>14</v>
      </c>
      <c r="B327" s="4" t="s">
        <v>179</v>
      </c>
      <c r="C327" s="5">
        <v>800000</v>
      </c>
      <c r="D327" s="5">
        <v>800000</v>
      </c>
      <c r="E327" s="5">
        <v>1159262</v>
      </c>
      <c r="F327" s="24">
        <f t="shared" si="74"/>
        <v>1.4490775</v>
      </c>
    </row>
    <row r="328" spans="1:6" ht="26.25">
      <c r="A328" s="7" t="s">
        <v>180</v>
      </c>
      <c r="B328" s="4" t="s">
        <v>17</v>
      </c>
      <c r="C328" s="5">
        <f>C329+C332+C335+C338</f>
        <v>44708000</v>
      </c>
      <c r="D328" s="5">
        <f>D329+D332+D335+D338</f>
        <v>-3239000</v>
      </c>
      <c r="E328" s="5">
        <f>E329+E332+E335+E338</f>
        <v>11071060</v>
      </c>
      <c r="F328" s="24">
        <f t="shared" si="74"/>
        <v>0.24763040171781336</v>
      </c>
    </row>
    <row r="329" spans="1:6" ht="39">
      <c r="A329" s="7" t="s">
        <v>339</v>
      </c>
      <c r="B329" s="4" t="s">
        <v>182</v>
      </c>
      <c r="C329" s="5">
        <f>C331+C330</f>
        <v>3000000</v>
      </c>
      <c r="D329" s="5">
        <f>D331+D330</f>
        <v>3000000</v>
      </c>
      <c r="E329" s="5">
        <f>E331+E330</f>
        <v>3024344</v>
      </c>
      <c r="F329" s="24">
        <f t="shared" si="74"/>
        <v>1.0081146666666667</v>
      </c>
    </row>
    <row r="330" spans="1:6" ht="26.25">
      <c r="A330" s="7" t="s">
        <v>416</v>
      </c>
      <c r="B330" s="21">
        <v>330228</v>
      </c>
      <c r="C330" s="5"/>
      <c r="D330" s="5"/>
      <c r="E330" s="5">
        <v>22562</v>
      </c>
      <c r="F330" s="24"/>
    </row>
    <row r="331" spans="1:6" ht="12.75">
      <c r="A331" s="7" t="s">
        <v>340</v>
      </c>
      <c r="B331" s="4" t="s">
        <v>184</v>
      </c>
      <c r="C331" s="5">
        <v>3000000</v>
      </c>
      <c r="D331" s="5">
        <v>3000000</v>
      </c>
      <c r="E331" s="5">
        <v>3001782</v>
      </c>
      <c r="F331" s="24">
        <f aca="true" t="shared" si="76" ref="F331:F339">E331/C331</f>
        <v>1.000594</v>
      </c>
    </row>
    <row r="332" spans="1:6" ht="12.75">
      <c r="A332" s="7" t="s">
        <v>185</v>
      </c>
      <c r="B332" s="4" t="s">
        <v>186</v>
      </c>
      <c r="C332" s="5">
        <f aca="true" t="shared" si="77" ref="C332:E333">C333</f>
        <v>0</v>
      </c>
      <c r="D332" s="5">
        <f t="shared" si="77"/>
        <v>113000</v>
      </c>
      <c r="E332" s="5">
        <f t="shared" si="77"/>
        <v>192249</v>
      </c>
      <c r="F332" s="24" t="e">
        <f t="shared" si="76"/>
        <v>#DIV/0!</v>
      </c>
    </row>
    <row r="333" spans="1:6" ht="26.25">
      <c r="A333" s="7" t="s">
        <v>187</v>
      </c>
      <c r="B333" s="4" t="s">
        <v>188</v>
      </c>
      <c r="C333" s="5">
        <f t="shared" si="77"/>
        <v>0</v>
      </c>
      <c r="D333" s="5">
        <f t="shared" si="77"/>
        <v>113000</v>
      </c>
      <c r="E333" s="5">
        <f t="shared" si="77"/>
        <v>192249</v>
      </c>
      <c r="F333" s="24" t="e">
        <f t="shared" si="76"/>
        <v>#DIV/0!</v>
      </c>
    </row>
    <row r="334" spans="1:6" ht="26.25">
      <c r="A334" s="7" t="s">
        <v>189</v>
      </c>
      <c r="B334" s="4" t="s">
        <v>190</v>
      </c>
      <c r="C334" s="5"/>
      <c r="D334" s="5">
        <v>113000</v>
      </c>
      <c r="E334" s="5">
        <v>192249</v>
      </c>
      <c r="F334" s="24" t="e">
        <f t="shared" si="76"/>
        <v>#DIV/0!</v>
      </c>
    </row>
    <row r="335" spans="1:6" ht="39">
      <c r="A335" s="7" t="s">
        <v>341</v>
      </c>
      <c r="B335" s="4" t="s">
        <v>192</v>
      </c>
      <c r="C335" s="5">
        <f>C337+C336</f>
        <v>51708000</v>
      </c>
      <c r="D335" s="5">
        <f>D337+D336</f>
        <v>4200000</v>
      </c>
      <c r="E335" s="5">
        <f>E337+E336</f>
        <v>7854467</v>
      </c>
      <c r="F335" s="24">
        <f t="shared" si="76"/>
        <v>0.1519004215982053</v>
      </c>
    </row>
    <row r="336" spans="1:6" ht="12.75">
      <c r="A336" s="7" t="s">
        <v>414</v>
      </c>
      <c r="B336" s="4" t="s">
        <v>415</v>
      </c>
      <c r="C336" s="5">
        <v>51608000</v>
      </c>
      <c r="D336" s="5">
        <v>1750000</v>
      </c>
      <c r="E336" s="5">
        <v>5391807</v>
      </c>
      <c r="F336" s="24">
        <f t="shared" si="76"/>
        <v>0.10447618586265696</v>
      </c>
    </row>
    <row r="337" spans="1:6" ht="12.75">
      <c r="A337" s="7" t="s">
        <v>193</v>
      </c>
      <c r="B337" s="4" t="s">
        <v>194</v>
      </c>
      <c r="C337" s="5">
        <v>100000</v>
      </c>
      <c r="D337" s="5">
        <v>2450000</v>
      </c>
      <c r="E337" s="5">
        <v>2462660</v>
      </c>
      <c r="F337" s="24">
        <f t="shared" si="76"/>
        <v>24.6266</v>
      </c>
    </row>
    <row r="338" spans="1:6" ht="26.25">
      <c r="A338" s="7" t="s">
        <v>404</v>
      </c>
      <c r="B338" s="4" t="s">
        <v>400</v>
      </c>
      <c r="C338" s="5">
        <f>C339</f>
        <v>-10000000</v>
      </c>
      <c r="D338" s="5">
        <f>D339</f>
        <v>-10552000</v>
      </c>
      <c r="E338" s="5">
        <f>E339</f>
        <v>0</v>
      </c>
      <c r="F338" s="24">
        <f t="shared" si="76"/>
        <v>0</v>
      </c>
    </row>
    <row r="339" spans="1:6" ht="26.25">
      <c r="A339" s="7" t="s">
        <v>127</v>
      </c>
      <c r="B339" s="4" t="s">
        <v>405</v>
      </c>
      <c r="C339" s="5">
        <v>-10000000</v>
      </c>
      <c r="D339" s="5">
        <v>-10552000</v>
      </c>
      <c r="E339" s="5"/>
      <c r="F339" s="24">
        <f t="shared" si="76"/>
        <v>0</v>
      </c>
    </row>
    <row r="340" spans="1:6" ht="14.25">
      <c r="A340" s="7" t="s">
        <v>387</v>
      </c>
      <c r="B340" s="23" t="s">
        <v>379</v>
      </c>
      <c r="C340" s="5">
        <f aca="true" t="shared" si="78" ref="C340:E341">C341</f>
        <v>0</v>
      </c>
      <c r="D340" s="5">
        <f t="shared" si="78"/>
        <v>0</v>
      </c>
      <c r="E340" s="5">
        <f t="shared" si="78"/>
        <v>0</v>
      </c>
      <c r="F340" s="24"/>
    </row>
    <row r="341" spans="1:6" ht="14.25">
      <c r="A341" s="7" t="s">
        <v>388</v>
      </c>
      <c r="B341" s="23" t="s">
        <v>390</v>
      </c>
      <c r="C341" s="5">
        <f t="shared" si="78"/>
        <v>0</v>
      </c>
      <c r="D341" s="5">
        <f t="shared" si="78"/>
        <v>0</v>
      </c>
      <c r="E341" s="5">
        <f t="shared" si="78"/>
        <v>0</v>
      </c>
      <c r="F341" s="24"/>
    </row>
    <row r="342" spans="1:6" ht="27">
      <c r="A342" s="7" t="s">
        <v>392</v>
      </c>
      <c r="B342" s="23" t="s">
        <v>393</v>
      </c>
      <c r="C342" s="5"/>
      <c r="D342" s="5"/>
      <c r="E342" s="5"/>
      <c r="F342" s="24"/>
    </row>
    <row r="343" spans="1:6" ht="12.75">
      <c r="A343" s="7" t="s">
        <v>46</v>
      </c>
      <c r="B343" s="4" t="s">
        <v>47</v>
      </c>
      <c r="C343" s="5">
        <f aca="true" t="shared" si="79" ref="C343:E344">C344</f>
        <v>1893000</v>
      </c>
      <c r="D343" s="5">
        <f t="shared" si="79"/>
        <v>2281000</v>
      </c>
      <c r="E343" s="5">
        <f t="shared" si="79"/>
        <v>1950310</v>
      </c>
      <c r="F343" s="24">
        <f aca="true" t="shared" si="80" ref="F343:F357">E343/C343</f>
        <v>1.0302746962493396</v>
      </c>
    </row>
    <row r="344" spans="1:6" ht="26.25">
      <c r="A344" s="7" t="s">
        <v>195</v>
      </c>
      <c r="B344" s="4" t="s">
        <v>49</v>
      </c>
      <c r="C344" s="5">
        <f t="shared" si="79"/>
        <v>1893000</v>
      </c>
      <c r="D344" s="5">
        <f t="shared" si="79"/>
        <v>2281000</v>
      </c>
      <c r="E344" s="5">
        <f t="shared" si="79"/>
        <v>1950310</v>
      </c>
      <c r="F344" s="24">
        <f t="shared" si="80"/>
        <v>1.0302746962493396</v>
      </c>
    </row>
    <row r="345" spans="1:6" ht="39">
      <c r="A345" s="7" t="s">
        <v>342</v>
      </c>
      <c r="B345" s="4" t="s">
        <v>197</v>
      </c>
      <c r="C345" s="5">
        <f>C346+C348+C347+C349</f>
        <v>1893000</v>
      </c>
      <c r="D345" s="5">
        <f>D346+D348+D347+D349</f>
        <v>2281000</v>
      </c>
      <c r="E345" s="5">
        <f>E346+E348+E347+E349</f>
        <v>1950310</v>
      </c>
      <c r="F345" s="24">
        <f t="shared" si="80"/>
        <v>1.0302746962493396</v>
      </c>
    </row>
    <row r="346" spans="1:6" ht="12.75">
      <c r="A346" s="7" t="s">
        <v>198</v>
      </c>
      <c r="B346" s="4" t="s">
        <v>199</v>
      </c>
      <c r="C346" s="5">
        <v>1749000</v>
      </c>
      <c r="D346" s="5">
        <v>876000</v>
      </c>
      <c r="E346" s="5">
        <v>574767</v>
      </c>
      <c r="F346" s="24">
        <f t="shared" si="80"/>
        <v>0.3286260720411664</v>
      </c>
    </row>
    <row r="347" spans="1:6" ht="12.75">
      <c r="A347" s="7" t="s">
        <v>402</v>
      </c>
      <c r="B347" s="4" t="s">
        <v>403</v>
      </c>
      <c r="C347" s="5"/>
      <c r="D347" s="5">
        <v>312000</v>
      </c>
      <c r="E347" s="5">
        <v>312000</v>
      </c>
      <c r="F347" s="24" t="e">
        <f t="shared" si="80"/>
        <v>#DIV/0!</v>
      </c>
    </row>
    <row r="348" spans="1:6" ht="26.25">
      <c r="A348" s="7" t="s">
        <v>343</v>
      </c>
      <c r="B348" s="4" t="s">
        <v>205</v>
      </c>
      <c r="C348" s="5">
        <v>144000</v>
      </c>
      <c r="D348" s="5">
        <v>76000</v>
      </c>
      <c r="E348" s="5"/>
      <c r="F348" s="24">
        <f t="shared" si="80"/>
        <v>0</v>
      </c>
    </row>
    <row r="349" spans="1:6" ht="26.25">
      <c r="A349" s="7" t="s">
        <v>431</v>
      </c>
      <c r="B349" s="4" t="s">
        <v>432</v>
      </c>
      <c r="C349" s="5"/>
      <c r="D349" s="5">
        <v>1017000</v>
      </c>
      <c r="E349" s="5">
        <v>1063543</v>
      </c>
      <c r="F349" s="24" t="e">
        <f t="shared" si="80"/>
        <v>#DIV/0!</v>
      </c>
    </row>
    <row r="350" spans="1:6" ht="26.25">
      <c r="A350" s="7" t="s">
        <v>344</v>
      </c>
      <c r="B350" s="4" t="s">
        <v>220</v>
      </c>
      <c r="C350" s="5">
        <f>C352+C360+C369+C377+C381+C388+C395+C413+C433+C443++C446+C460</f>
        <v>319029000</v>
      </c>
      <c r="D350" s="5">
        <f>D352+D360+D369+D377+D381+D388+D395+D413+D433+D443++D446+D460</f>
        <v>336514000</v>
      </c>
      <c r="E350" s="5">
        <f>E352+E360+E369+E377+E381+E388+E395+E413+E433+E443++E446+E460</f>
        <v>313163665</v>
      </c>
      <c r="F350" s="24">
        <f t="shared" si="80"/>
        <v>0.981615041265841</v>
      </c>
    </row>
    <row r="351" spans="1:6" ht="26.25">
      <c r="A351" s="7" t="s">
        <v>302</v>
      </c>
      <c r="B351" s="4" t="s">
        <v>303</v>
      </c>
      <c r="C351" s="5">
        <f>C352+C360+C369</f>
        <v>32510000</v>
      </c>
      <c r="D351" s="5">
        <f>D352+D360+D369</f>
        <v>38340000</v>
      </c>
      <c r="E351" s="5">
        <f>E352+E360+E369</f>
        <v>36913659</v>
      </c>
      <c r="F351" s="24">
        <f t="shared" si="80"/>
        <v>1.1354555213780375</v>
      </c>
    </row>
    <row r="352" spans="1:6" ht="12.75">
      <c r="A352" s="7" t="s">
        <v>304</v>
      </c>
      <c r="B352" s="4" t="s">
        <v>278</v>
      </c>
      <c r="C352" s="5">
        <f>C353</f>
        <v>21444000</v>
      </c>
      <c r="D352" s="5">
        <f>D353</f>
        <v>26234000</v>
      </c>
      <c r="E352" s="5">
        <f>E353</f>
        <v>24923633</v>
      </c>
      <c r="F352" s="24">
        <f t="shared" si="80"/>
        <v>1.1622660417832493</v>
      </c>
    </row>
    <row r="353" spans="1:6" ht="12.75">
      <c r="A353" s="7" t="s">
        <v>221</v>
      </c>
      <c r="B353" s="4" t="s">
        <v>222</v>
      </c>
      <c r="C353" s="5">
        <f>C354+C355+C356+C358</f>
        <v>21444000</v>
      </c>
      <c r="D353" s="5">
        <f>D354+D355+D356+D358</f>
        <v>26234000</v>
      </c>
      <c r="E353" s="5">
        <f>E354+E355+E356+E358</f>
        <v>24923633</v>
      </c>
      <c r="F353" s="24">
        <f t="shared" si="80"/>
        <v>1.1622660417832493</v>
      </c>
    </row>
    <row r="354" spans="1:6" ht="12.75">
      <c r="A354" s="7" t="s">
        <v>78</v>
      </c>
      <c r="B354" s="4" t="s">
        <v>79</v>
      </c>
      <c r="C354" s="5">
        <v>16313000</v>
      </c>
      <c r="D354" s="5">
        <v>20951000</v>
      </c>
      <c r="E354" s="5">
        <v>20755979</v>
      </c>
      <c r="F354" s="24">
        <f t="shared" si="80"/>
        <v>1.2723581805921658</v>
      </c>
    </row>
    <row r="355" spans="1:6" ht="26.25">
      <c r="A355" s="7" t="s">
        <v>80</v>
      </c>
      <c r="B355" s="4" t="s">
        <v>81</v>
      </c>
      <c r="C355" s="5">
        <v>4971000</v>
      </c>
      <c r="D355" s="5">
        <v>5121000</v>
      </c>
      <c r="E355" s="5">
        <v>4131347</v>
      </c>
      <c r="F355" s="24">
        <f t="shared" si="80"/>
        <v>0.8310897203781935</v>
      </c>
    </row>
    <row r="356" spans="1:6" ht="39">
      <c r="A356" s="7" t="s">
        <v>82</v>
      </c>
      <c r="B356" s="4" t="s">
        <v>83</v>
      </c>
      <c r="C356" s="5">
        <f>C357</f>
        <v>160000</v>
      </c>
      <c r="D356" s="5">
        <f>D357</f>
        <v>162000</v>
      </c>
      <c r="E356" s="5">
        <f>E357</f>
        <v>161277</v>
      </c>
      <c r="F356" s="24">
        <f t="shared" si="80"/>
        <v>1.00798125</v>
      </c>
    </row>
    <row r="357" spans="1:6" ht="12.75">
      <c r="A357" s="7" t="s">
        <v>86</v>
      </c>
      <c r="B357" s="4" t="s">
        <v>87</v>
      </c>
      <c r="C357" s="5">
        <v>160000</v>
      </c>
      <c r="D357" s="5">
        <v>162000</v>
      </c>
      <c r="E357" s="5">
        <v>161277</v>
      </c>
      <c r="F357" s="24">
        <f t="shared" si="80"/>
        <v>1.00798125</v>
      </c>
    </row>
    <row r="358" spans="1:6" ht="27">
      <c r="A358" s="7" t="s">
        <v>375</v>
      </c>
      <c r="B358" s="4" t="s">
        <v>377</v>
      </c>
      <c r="C358" s="5">
        <f>C359</f>
        <v>0</v>
      </c>
      <c r="D358" s="5">
        <f>D359</f>
        <v>0</v>
      </c>
      <c r="E358" s="5">
        <f>E359</f>
        <v>-124970</v>
      </c>
      <c r="F358" s="24"/>
    </row>
    <row r="359" spans="1:6" ht="14.25">
      <c r="A359" s="7" t="s">
        <v>376</v>
      </c>
      <c r="B359" s="21">
        <v>8501</v>
      </c>
      <c r="C359" s="5"/>
      <c r="D359" s="5"/>
      <c r="E359" s="5">
        <v>-124970</v>
      </c>
      <c r="F359" s="24"/>
    </row>
    <row r="360" spans="1:6" ht="26.25">
      <c r="A360" s="7" t="s">
        <v>305</v>
      </c>
      <c r="B360" s="4" t="s">
        <v>306</v>
      </c>
      <c r="C360" s="5">
        <f>C361</f>
        <v>9666000</v>
      </c>
      <c r="D360" s="5">
        <f>D361</f>
        <v>10956000</v>
      </c>
      <c r="E360" s="5">
        <f>E361</f>
        <v>10848509</v>
      </c>
      <c r="F360" s="24">
        <f aca="true" t="shared" si="81" ref="F360:F366">E360/C360</f>
        <v>1.1223369542727084</v>
      </c>
    </row>
    <row r="361" spans="1:6" ht="12.75">
      <c r="A361" s="7" t="s">
        <v>221</v>
      </c>
      <c r="B361" s="4" t="s">
        <v>222</v>
      </c>
      <c r="C361" s="5">
        <f>C362+C363+C364+C367</f>
        <v>9666000</v>
      </c>
      <c r="D361" s="5">
        <f>D362+D363+D364+D367</f>
        <v>10956000</v>
      </c>
      <c r="E361" s="5">
        <f>E362+E363+E364+E367</f>
        <v>10848509</v>
      </c>
      <c r="F361" s="24">
        <f t="shared" si="81"/>
        <v>1.1223369542727084</v>
      </c>
    </row>
    <row r="362" spans="1:6" ht="12.75">
      <c r="A362" s="7" t="s">
        <v>78</v>
      </c>
      <c r="B362" s="4" t="s">
        <v>79</v>
      </c>
      <c r="C362" s="5">
        <v>733000</v>
      </c>
      <c r="D362" s="5">
        <v>816000</v>
      </c>
      <c r="E362" s="5">
        <v>815500</v>
      </c>
      <c r="F362" s="24">
        <f t="shared" si="81"/>
        <v>1.1125511596180082</v>
      </c>
    </row>
    <row r="363" spans="1:6" ht="26.25">
      <c r="A363" s="7" t="s">
        <v>80</v>
      </c>
      <c r="B363" s="4" t="s">
        <v>81</v>
      </c>
      <c r="C363" s="5">
        <v>745000</v>
      </c>
      <c r="D363" s="5">
        <v>826000</v>
      </c>
      <c r="E363" s="5">
        <v>817279</v>
      </c>
      <c r="F363" s="24">
        <f t="shared" si="81"/>
        <v>1.0970187919463088</v>
      </c>
    </row>
    <row r="364" spans="1:6" ht="26.25">
      <c r="A364" s="7" t="s">
        <v>232</v>
      </c>
      <c r="B364" s="4" t="s">
        <v>233</v>
      </c>
      <c r="C364" s="5">
        <f aca="true" t="shared" si="82" ref="C364:E365">C365</f>
        <v>8188000</v>
      </c>
      <c r="D364" s="5">
        <f t="shared" si="82"/>
        <v>9314000</v>
      </c>
      <c r="E364" s="5">
        <f t="shared" si="82"/>
        <v>9221786</v>
      </c>
      <c r="F364" s="24">
        <f t="shared" si="81"/>
        <v>1.1262562286272595</v>
      </c>
    </row>
    <row r="365" spans="1:6" ht="52.5">
      <c r="A365" s="7" t="s">
        <v>234</v>
      </c>
      <c r="B365" s="4" t="s">
        <v>235</v>
      </c>
      <c r="C365" s="5">
        <f t="shared" si="82"/>
        <v>8188000</v>
      </c>
      <c r="D365" s="5">
        <f t="shared" si="82"/>
        <v>9314000</v>
      </c>
      <c r="E365" s="5">
        <f t="shared" si="82"/>
        <v>9221786</v>
      </c>
      <c r="F365" s="24">
        <f t="shared" si="81"/>
        <v>1.1262562286272595</v>
      </c>
    </row>
    <row r="366" spans="1:6" ht="12.75">
      <c r="A366" s="7" t="s">
        <v>236</v>
      </c>
      <c r="B366" s="4" t="s">
        <v>237</v>
      </c>
      <c r="C366" s="5">
        <v>8188000</v>
      </c>
      <c r="D366" s="5">
        <v>9314000</v>
      </c>
      <c r="E366" s="5">
        <v>9221786</v>
      </c>
      <c r="F366" s="24">
        <f t="shared" si="81"/>
        <v>1.1262562286272595</v>
      </c>
    </row>
    <row r="367" spans="1:6" ht="27">
      <c r="A367" s="7" t="s">
        <v>375</v>
      </c>
      <c r="B367" s="4" t="s">
        <v>377</v>
      </c>
      <c r="C367" s="5">
        <f>C368</f>
        <v>0</v>
      </c>
      <c r="D367" s="5">
        <f>D368</f>
        <v>0</v>
      </c>
      <c r="E367" s="5">
        <f>E368</f>
        <v>-6056</v>
      </c>
      <c r="F367" s="24"/>
    </row>
    <row r="368" spans="1:6" ht="27">
      <c r="A368" s="7" t="s">
        <v>384</v>
      </c>
      <c r="B368" s="21">
        <v>8501</v>
      </c>
      <c r="C368" s="5"/>
      <c r="D368" s="5"/>
      <c r="E368" s="5">
        <v>-6056</v>
      </c>
      <c r="F368" s="24"/>
    </row>
    <row r="369" spans="1:6" ht="12.75">
      <c r="A369" s="7" t="s">
        <v>307</v>
      </c>
      <c r="B369" s="4" t="s">
        <v>308</v>
      </c>
      <c r="C369" s="5">
        <f aca="true" t="shared" si="83" ref="C369:E370">C370</f>
        <v>1400000</v>
      </c>
      <c r="D369" s="5">
        <f t="shared" si="83"/>
        <v>1150000</v>
      </c>
      <c r="E369" s="5">
        <f t="shared" si="83"/>
        <v>1141517</v>
      </c>
      <c r="F369" s="24">
        <f aca="true" t="shared" si="84" ref="F369:F391">E369/C369</f>
        <v>0.8153692857142857</v>
      </c>
    </row>
    <row r="370" spans="1:6" ht="12.75">
      <c r="A370" s="7" t="s">
        <v>221</v>
      </c>
      <c r="B370" s="4" t="s">
        <v>222</v>
      </c>
      <c r="C370" s="5">
        <f t="shared" si="83"/>
        <v>1400000</v>
      </c>
      <c r="D370" s="5">
        <f t="shared" si="83"/>
        <v>1150000</v>
      </c>
      <c r="E370" s="5">
        <f t="shared" si="83"/>
        <v>1141517</v>
      </c>
      <c r="F370" s="24">
        <f t="shared" si="84"/>
        <v>0.8153692857142857</v>
      </c>
    </row>
    <row r="371" spans="1:6" ht="12.75">
      <c r="A371" s="7" t="s">
        <v>223</v>
      </c>
      <c r="B371" s="4" t="s">
        <v>224</v>
      </c>
      <c r="C371" s="5">
        <f>C372+C374</f>
        <v>1400000</v>
      </c>
      <c r="D371" s="5">
        <f>D372+D374</f>
        <v>1150000</v>
      </c>
      <c r="E371" s="5">
        <f>E372+E374</f>
        <v>1141517</v>
      </c>
      <c r="F371" s="24">
        <f t="shared" si="84"/>
        <v>0.8153692857142857</v>
      </c>
    </row>
    <row r="372" spans="1:6" ht="12.75">
      <c r="A372" s="7" t="s">
        <v>225</v>
      </c>
      <c r="B372" s="4" t="s">
        <v>226</v>
      </c>
      <c r="C372" s="5">
        <f>C373</f>
        <v>1150000</v>
      </c>
      <c r="D372" s="5">
        <f>D373</f>
        <v>980000</v>
      </c>
      <c r="E372" s="5">
        <f>E373</f>
        <v>979328</v>
      </c>
      <c r="F372" s="24">
        <f t="shared" si="84"/>
        <v>0.8515895652173913</v>
      </c>
    </row>
    <row r="373" spans="1:6" ht="12.75">
      <c r="A373" s="7" t="s">
        <v>227</v>
      </c>
      <c r="B373" s="4" t="s">
        <v>228</v>
      </c>
      <c r="C373" s="5">
        <v>1150000</v>
      </c>
      <c r="D373" s="5">
        <v>980000</v>
      </c>
      <c r="E373" s="5">
        <v>979328</v>
      </c>
      <c r="F373" s="24">
        <f t="shared" si="84"/>
        <v>0.8515895652173913</v>
      </c>
    </row>
    <row r="374" spans="1:6" ht="26.25">
      <c r="A374" s="7" t="s">
        <v>229</v>
      </c>
      <c r="B374" s="4" t="s">
        <v>176</v>
      </c>
      <c r="C374" s="5">
        <f>C375</f>
        <v>250000</v>
      </c>
      <c r="D374" s="5">
        <f>D375</f>
        <v>170000</v>
      </c>
      <c r="E374" s="5">
        <f>E375</f>
        <v>162189</v>
      </c>
      <c r="F374" s="24">
        <f t="shared" si="84"/>
        <v>0.648756</v>
      </c>
    </row>
    <row r="375" spans="1:6" ht="26.25">
      <c r="A375" s="7" t="s">
        <v>230</v>
      </c>
      <c r="B375" s="4" t="s">
        <v>231</v>
      </c>
      <c r="C375" s="5">
        <v>250000</v>
      </c>
      <c r="D375" s="5">
        <v>170000</v>
      </c>
      <c r="E375" s="5">
        <v>162189</v>
      </c>
      <c r="F375" s="24">
        <f t="shared" si="84"/>
        <v>0.648756</v>
      </c>
    </row>
    <row r="376" spans="1:6" ht="26.25">
      <c r="A376" s="7" t="s">
        <v>309</v>
      </c>
      <c r="B376" s="4" t="s">
        <v>310</v>
      </c>
      <c r="C376" s="5">
        <f aca="true" t="shared" si="85" ref="C376:E378">C377</f>
        <v>499000</v>
      </c>
      <c r="D376" s="5">
        <f t="shared" si="85"/>
        <v>399000</v>
      </c>
      <c r="E376" s="5">
        <f t="shared" si="85"/>
        <v>308450</v>
      </c>
      <c r="F376" s="24">
        <f t="shared" si="84"/>
        <v>0.6181362725450902</v>
      </c>
    </row>
    <row r="377" spans="1:6" ht="12.75">
      <c r="A377" s="7" t="s">
        <v>311</v>
      </c>
      <c r="B377" s="4" t="s">
        <v>312</v>
      </c>
      <c r="C377" s="5">
        <f t="shared" si="85"/>
        <v>499000</v>
      </c>
      <c r="D377" s="5">
        <f t="shared" si="85"/>
        <v>399000</v>
      </c>
      <c r="E377" s="5">
        <f t="shared" si="85"/>
        <v>308450</v>
      </c>
      <c r="F377" s="24">
        <f t="shared" si="84"/>
        <v>0.6181362725450902</v>
      </c>
    </row>
    <row r="378" spans="1:6" ht="12.75">
      <c r="A378" s="7" t="s">
        <v>221</v>
      </c>
      <c r="B378" s="4" t="s">
        <v>222</v>
      </c>
      <c r="C378" s="5">
        <f t="shared" si="85"/>
        <v>499000</v>
      </c>
      <c r="D378" s="5">
        <f t="shared" si="85"/>
        <v>399000</v>
      </c>
      <c r="E378" s="5">
        <f t="shared" si="85"/>
        <v>308450</v>
      </c>
      <c r="F378" s="24">
        <f t="shared" si="84"/>
        <v>0.6181362725450902</v>
      </c>
    </row>
    <row r="379" spans="1:6" ht="26.25">
      <c r="A379" s="7" t="s">
        <v>80</v>
      </c>
      <c r="B379" s="4" t="s">
        <v>81</v>
      </c>
      <c r="C379" s="5">
        <v>499000</v>
      </c>
      <c r="D379" s="5">
        <v>399000</v>
      </c>
      <c r="E379" s="5">
        <v>308450</v>
      </c>
      <c r="F379" s="24">
        <f t="shared" si="84"/>
        <v>0.6181362725450902</v>
      </c>
    </row>
    <row r="380" spans="1:6" ht="26.25">
      <c r="A380" s="7" t="s">
        <v>313</v>
      </c>
      <c r="B380" s="4" t="s">
        <v>314</v>
      </c>
      <c r="C380" s="5">
        <f>C381+C388+C395+C413</f>
        <v>158878000</v>
      </c>
      <c r="D380" s="5">
        <f>D381+D388+D395+D413</f>
        <v>216724000</v>
      </c>
      <c r="E380" s="5">
        <f>E381+E388+E395+E413</f>
        <v>205167209</v>
      </c>
      <c r="F380" s="24">
        <f t="shared" si="84"/>
        <v>1.2913506527020733</v>
      </c>
    </row>
    <row r="381" spans="1:6" ht="26.25">
      <c r="A381" s="7" t="s">
        <v>315</v>
      </c>
      <c r="B381" s="4" t="s">
        <v>316</v>
      </c>
      <c r="C381" s="5">
        <f>C382</f>
        <v>12169000</v>
      </c>
      <c r="D381" s="5">
        <f>D382</f>
        <v>9019000</v>
      </c>
      <c r="E381" s="5">
        <f>E382</f>
        <v>8576839</v>
      </c>
      <c r="F381" s="24">
        <f t="shared" si="84"/>
        <v>0.7048105020954886</v>
      </c>
    </row>
    <row r="382" spans="1:6" ht="12.75">
      <c r="A382" s="7" t="s">
        <v>221</v>
      </c>
      <c r="B382" s="4" t="s">
        <v>222</v>
      </c>
      <c r="C382" s="5">
        <f>C383+C384</f>
        <v>12169000</v>
      </c>
      <c r="D382" s="5">
        <f>D383+D384</f>
        <v>9019000</v>
      </c>
      <c r="E382" s="5">
        <f>E383+E384</f>
        <v>8576839</v>
      </c>
      <c r="F382" s="24">
        <f t="shared" si="84"/>
        <v>0.7048105020954886</v>
      </c>
    </row>
    <row r="383" spans="1:6" ht="26.25">
      <c r="A383" s="7" t="s">
        <v>80</v>
      </c>
      <c r="B383" s="4" t="s">
        <v>81</v>
      </c>
      <c r="C383" s="5">
        <v>1363000</v>
      </c>
      <c r="D383" s="5">
        <v>1713000</v>
      </c>
      <c r="E383" s="5">
        <v>1521794</v>
      </c>
      <c r="F383" s="24">
        <f t="shared" si="84"/>
        <v>1.116503301540719</v>
      </c>
    </row>
    <row r="384" spans="1:6" ht="12.75">
      <c r="A384" s="7" t="s">
        <v>248</v>
      </c>
      <c r="B384" s="4" t="s">
        <v>249</v>
      </c>
      <c r="C384" s="5">
        <f>C385</f>
        <v>10806000</v>
      </c>
      <c r="D384" s="5">
        <f>D385</f>
        <v>7306000</v>
      </c>
      <c r="E384" s="5">
        <f>E385</f>
        <v>7055045</v>
      </c>
      <c r="F384" s="24">
        <f t="shared" si="84"/>
        <v>0.6528821950768092</v>
      </c>
    </row>
    <row r="385" spans="1:6" ht="12.75">
      <c r="A385" s="7" t="s">
        <v>250</v>
      </c>
      <c r="B385" s="4" t="s">
        <v>251</v>
      </c>
      <c r="C385" s="5">
        <f>C386+C387</f>
        <v>10806000</v>
      </c>
      <c r="D385" s="5">
        <f>D386+D387</f>
        <v>7306000</v>
      </c>
      <c r="E385" s="5">
        <f>E386+E387</f>
        <v>7055045</v>
      </c>
      <c r="F385" s="24">
        <f t="shared" si="84"/>
        <v>0.6528821950768092</v>
      </c>
    </row>
    <row r="386" spans="1:6" ht="12.75">
      <c r="A386" s="7" t="s">
        <v>252</v>
      </c>
      <c r="B386" s="4" t="s">
        <v>253</v>
      </c>
      <c r="C386" s="5">
        <v>854000</v>
      </c>
      <c r="D386" s="5">
        <v>2539000</v>
      </c>
      <c r="E386" s="5">
        <v>2289734</v>
      </c>
      <c r="F386" s="24">
        <f t="shared" si="84"/>
        <v>2.6811873536299764</v>
      </c>
    </row>
    <row r="387" spans="1:6" ht="12.75">
      <c r="A387" s="7" t="s">
        <v>254</v>
      </c>
      <c r="B387" s="4" t="s">
        <v>255</v>
      </c>
      <c r="C387" s="5">
        <v>9952000</v>
      </c>
      <c r="D387" s="5">
        <v>4767000</v>
      </c>
      <c r="E387" s="5">
        <v>4765311</v>
      </c>
      <c r="F387" s="24">
        <f t="shared" si="84"/>
        <v>0.47882948151125404</v>
      </c>
    </row>
    <row r="388" spans="1:6" ht="12.75">
      <c r="A388" s="7" t="s">
        <v>317</v>
      </c>
      <c r="B388" s="4" t="s">
        <v>318</v>
      </c>
      <c r="C388" s="5">
        <f aca="true" t="shared" si="86" ref="C388:E390">C389</f>
        <v>4250000</v>
      </c>
      <c r="D388" s="5">
        <f t="shared" si="86"/>
        <v>4475000</v>
      </c>
      <c r="E388" s="5">
        <f t="shared" si="86"/>
        <v>3511732</v>
      </c>
      <c r="F388" s="24">
        <f t="shared" si="84"/>
        <v>0.8262898823529412</v>
      </c>
    </row>
    <row r="389" spans="1:6" ht="12.75">
      <c r="A389" s="7" t="s">
        <v>221</v>
      </c>
      <c r="B389" s="4" t="s">
        <v>222</v>
      </c>
      <c r="C389" s="5">
        <f t="shared" si="86"/>
        <v>4250000</v>
      </c>
      <c r="D389" s="5">
        <f t="shared" si="86"/>
        <v>4475000</v>
      </c>
      <c r="E389" s="5">
        <f t="shared" si="86"/>
        <v>3511732</v>
      </c>
      <c r="F389" s="24">
        <f t="shared" si="84"/>
        <v>0.8262898823529412</v>
      </c>
    </row>
    <row r="390" spans="1:6" ht="26.25">
      <c r="A390" s="7" t="s">
        <v>232</v>
      </c>
      <c r="B390" s="4" t="s">
        <v>233</v>
      </c>
      <c r="C390" s="5">
        <f t="shared" si="86"/>
        <v>4250000</v>
      </c>
      <c r="D390" s="5">
        <f t="shared" si="86"/>
        <v>4475000</v>
      </c>
      <c r="E390" s="5">
        <f t="shared" si="86"/>
        <v>3511732</v>
      </c>
      <c r="F390" s="24">
        <f t="shared" si="84"/>
        <v>0.8262898823529412</v>
      </c>
    </row>
    <row r="391" spans="1:6" ht="52.5">
      <c r="A391" s="7" t="s">
        <v>234</v>
      </c>
      <c r="B391" s="4" t="s">
        <v>235</v>
      </c>
      <c r="C391" s="5">
        <f>C392+C393</f>
        <v>4250000</v>
      </c>
      <c r="D391" s="5">
        <f>D392+D393</f>
        <v>4475000</v>
      </c>
      <c r="E391" s="5">
        <f>E392+E393</f>
        <v>3511732</v>
      </c>
      <c r="F391" s="24">
        <f t="shared" si="84"/>
        <v>0.8262898823529412</v>
      </c>
    </row>
    <row r="392" spans="1:6" ht="12.75">
      <c r="A392" s="7" t="s">
        <v>236</v>
      </c>
      <c r="B392" s="4" t="s">
        <v>237</v>
      </c>
      <c r="C392" s="5"/>
      <c r="D392" s="5"/>
      <c r="E392" s="5"/>
      <c r="F392" s="24"/>
    </row>
    <row r="393" spans="1:6" ht="26.25">
      <c r="A393" s="7" t="s">
        <v>240</v>
      </c>
      <c r="B393" s="4" t="s">
        <v>241</v>
      </c>
      <c r="C393" s="5">
        <v>4250000</v>
      </c>
      <c r="D393" s="5">
        <v>4475000</v>
      </c>
      <c r="E393" s="5">
        <v>3511732</v>
      </c>
      <c r="F393" s="24">
        <f aca="true" t="shared" si="87" ref="F393:F402">E393/C393</f>
        <v>0.8262898823529412</v>
      </c>
    </row>
    <row r="394" spans="1:6" ht="12.75">
      <c r="A394" s="7" t="s">
        <v>435</v>
      </c>
      <c r="B394" s="21">
        <v>510146</v>
      </c>
      <c r="C394" s="5"/>
      <c r="D394" s="5">
        <v>275000</v>
      </c>
      <c r="E394" s="5">
        <v>245826</v>
      </c>
      <c r="F394" s="24" t="e">
        <f t="shared" si="87"/>
        <v>#DIV/0!</v>
      </c>
    </row>
    <row r="395" spans="1:6" ht="26.25">
      <c r="A395" s="7" t="s">
        <v>319</v>
      </c>
      <c r="B395" s="4" t="s">
        <v>320</v>
      </c>
      <c r="C395" s="5">
        <f>C396</f>
        <v>53665000</v>
      </c>
      <c r="D395" s="5">
        <f>D396</f>
        <v>62309000</v>
      </c>
      <c r="E395" s="5">
        <f>E396</f>
        <v>61454213</v>
      </c>
      <c r="F395" s="24">
        <f t="shared" si="87"/>
        <v>1.145145122519333</v>
      </c>
    </row>
    <row r="396" spans="1:6" ht="12.75">
      <c r="A396" s="7" t="s">
        <v>221</v>
      </c>
      <c r="B396" s="4" t="s">
        <v>222</v>
      </c>
      <c r="C396" s="5">
        <f>C397+C398+C399+C402+C407+C411</f>
        <v>53665000</v>
      </c>
      <c r="D396" s="5">
        <f>D397+D398+D399+D402+D407+D411</f>
        <v>62309000</v>
      </c>
      <c r="E396" s="5">
        <f>E397+E398+E399+E402+E407+E411</f>
        <v>61454213</v>
      </c>
      <c r="F396" s="24">
        <f t="shared" si="87"/>
        <v>1.145145122519333</v>
      </c>
    </row>
    <row r="397" spans="1:6" ht="12.75">
      <c r="A397" s="7" t="s">
        <v>78</v>
      </c>
      <c r="B397" s="4" t="s">
        <v>79</v>
      </c>
      <c r="C397" s="5">
        <v>3455000</v>
      </c>
      <c r="D397" s="5">
        <v>3559000</v>
      </c>
      <c r="E397" s="5">
        <v>3537133</v>
      </c>
      <c r="F397" s="24">
        <f t="shared" si="87"/>
        <v>1.0237722141823444</v>
      </c>
    </row>
    <row r="398" spans="1:6" ht="26.25">
      <c r="A398" s="7" t="s">
        <v>80</v>
      </c>
      <c r="B398" s="4" t="s">
        <v>81</v>
      </c>
      <c r="C398" s="5">
        <v>2146000</v>
      </c>
      <c r="D398" s="5">
        <v>1382000</v>
      </c>
      <c r="E398" s="5">
        <v>1219768</v>
      </c>
      <c r="F398" s="24">
        <f t="shared" si="87"/>
        <v>0.5683914259086673</v>
      </c>
    </row>
    <row r="399" spans="1:6" ht="26.25">
      <c r="A399" s="7" t="s">
        <v>232</v>
      </c>
      <c r="B399" s="4" t="s">
        <v>233</v>
      </c>
      <c r="C399" s="5">
        <f aca="true" t="shared" si="88" ref="C399:E400">C400</f>
        <v>28549000</v>
      </c>
      <c r="D399" s="5">
        <f t="shared" si="88"/>
        <v>40225000</v>
      </c>
      <c r="E399" s="5">
        <f t="shared" si="88"/>
        <v>39601553</v>
      </c>
      <c r="F399" s="24">
        <f t="shared" si="87"/>
        <v>1.3871432624610318</v>
      </c>
    </row>
    <row r="400" spans="1:6" ht="52.5">
      <c r="A400" s="7" t="s">
        <v>234</v>
      </c>
      <c r="B400" s="4" t="s">
        <v>235</v>
      </c>
      <c r="C400" s="5">
        <f t="shared" si="88"/>
        <v>28549000</v>
      </c>
      <c r="D400" s="5">
        <f t="shared" si="88"/>
        <v>40225000</v>
      </c>
      <c r="E400" s="5">
        <f t="shared" si="88"/>
        <v>39601553</v>
      </c>
      <c r="F400" s="24">
        <f t="shared" si="87"/>
        <v>1.3871432624610318</v>
      </c>
    </row>
    <row r="401" spans="1:6" ht="12.75">
      <c r="A401" s="7" t="s">
        <v>236</v>
      </c>
      <c r="B401" s="4" t="s">
        <v>237</v>
      </c>
      <c r="C401" s="5">
        <v>28549000</v>
      </c>
      <c r="D401" s="5">
        <v>40225000</v>
      </c>
      <c r="E401" s="5">
        <v>39601553</v>
      </c>
      <c r="F401" s="24">
        <f t="shared" si="87"/>
        <v>1.3871432624610318</v>
      </c>
    </row>
    <row r="402" spans="1:6" ht="39">
      <c r="A402" s="7" t="s">
        <v>82</v>
      </c>
      <c r="B402" s="4" t="s">
        <v>83</v>
      </c>
      <c r="C402" s="5">
        <f>C403+C404+C405+C406</f>
        <v>19511000</v>
      </c>
      <c r="D402" s="5">
        <f>D403+D404+D405+D406</f>
        <v>17139000</v>
      </c>
      <c r="E402" s="5">
        <f>E403+E404+E405+E406</f>
        <v>17127856</v>
      </c>
      <c r="F402" s="24">
        <f t="shared" si="87"/>
        <v>0.8778563887038081</v>
      </c>
    </row>
    <row r="403" spans="1:6" ht="12.75">
      <c r="A403" s="7" t="s">
        <v>256</v>
      </c>
      <c r="B403" s="4" t="s">
        <v>257</v>
      </c>
      <c r="C403" s="5">
        <v>1030000</v>
      </c>
      <c r="D403" s="5"/>
      <c r="E403" s="5"/>
      <c r="F403" s="24"/>
    </row>
    <row r="404" spans="1:6" ht="12.75">
      <c r="A404" s="7" t="s">
        <v>258</v>
      </c>
      <c r="B404" s="4" t="s">
        <v>259</v>
      </c>
      <c r="C404" s="5">
        <v>500000</v>
      </c>
      <c r="D404" s="5"/>
      <c r="E404" s="5"/>
      <c r="F404" s="24"/>
    </row>
    <row r="405" spans="1:6" ht="12.75">
      <c r="A405" s="7" t="s">
        <v>260</v>
      </c>
      <c r="B405" s="4" t="s">
        <v>261</v>
      </c>
      <c r="C405" s="5">
        <v>17974000</v>
      </c>
      <c r="D405" s="5">
        <v>17134000</v>
      </c>
      <c r="E405" s="5">
        <v>17123633</v>
      </c>
      <c r="F405" s="24">
        <f aca="true" t="shared" si="89" ref="F405:F410">E405/C405</f>
        <v>0.9526890508512296</v>
      </c>
    </row>
    <row r="406" spans="1:6" ht="12.75">
      <c r="A406" s="7" t="s">
        <v>86</v>
      </c>
      <c r="B406" s="4" t="s">
        <v>87</v>
      </c>
      <c r="C406" s="5">
        <v>7000</v>
      </c>
      <c r="D406" s="5">
        <v>5000</v>
      </c>
      <c r="E406" s="5">
        <v>4223</v>
      </c>
      <c r="F406" s="24">
        <f t="shared" si="89"/>
        <v>0.6032857142857143</v>
      </c>
    </row>
    <row r="407" spans="1:6" ht="12.75">
      <c r="A407" s="7" t="s">
        <v>262</v>
      </c>
      <c r="B407" s="4" t="s">
        <v>263</v>
      </c>
      <c r="C407" s="5">
        <f aca="true" t="shared" si="90" ref="C407:E409">C408</f>
        <v>4000</v>
      </c>
      <c r="D407" s="5">
        <f t="shared" si="90"/>
        <v>4000</v>
      </c>
      <c r="E407" s="5">
        <f t="shared" si="90"/>
        <v>1485</v>
      </c>
      <c r="F407" s="24">
        <f t="shared" si="89"/>
        <v>0.37125</v>
      </c>
    </row>
    <row r="408" spans="1:6" ht="12.75">
      <c r="A408" s="7" t="s">
        <v>264</v>
      </c>
      <c r="B408" s="4" t="s">
        <v>265</v>
      </c>
      <c r="C408" s="5">
        <f t="shared" si="90"/>
        <v>4000</v>
      </c>
      <c r="D408" s="5">
        <f t="shared" si="90"/>
        <v>4000</v>
      </c>
      <c r="E408" s="5">
        <f t="shared" si="90"/>
        <v>1485</v>
      </c>
      <c r="F408" s="24">
        <f t="shared" si="89"/>
        <v>0.37125</v>
      </c>
    </row>
    <row r="409" spans="1:6" ht="12.75">
      <c r="A409" s="7" t="s">
        <v>270</v>
      </c>
      <c r="B409" s="4" t="s">
        <v>271</v>
      </c>
      <c r="C409" s="5">
        <f t="shared" si="90"/>
        <v>4000</v>
      </c>
      <c r="D409" s="5">
        <f t="shared" si="90"/>
        <v>4000</v>
      </c>
      <c r="E409" s="5">
        <f t="shared" si="90"/>
        <v>1485</v>
      </c>
      <c r="F409" s="24">
        <f t="shared" si="89"/>
        <v>0.37125</v>
      </c>
    </row>
    <row r="410" spans="1:6" ht="12.75">
      <c r="A410" s="7" t="s">
        <v>272</v>
      </c>
      <c r="B410" s="4" t="s">
        <v>273</v>
      </c>
      <c r="C410" s="5">
        <v>4000</v>
      </c>
      <c r="D410" s="5">
        <v>4000</v>
      </c>
      <c r="E410" s="5">
        <v>1485</v>
      </c>
      <c r="F410" s="24">
        <f t="shared" si="89"/>
        <v>0.37125</v>
      </c>
    </row>
    <row r="411" spans="1:6" ht="27">
      <c r="A411" s="7" t="s">
        <v>375</v>
      </c>
      <c r="B411" s="4" t="s">
        <v>377</v>
      </c>
      <c r="C411" s="5">
        <f>C412</f>
        <v>0</v>
      </c>
      <c r="D411" s="5">
        <f>D412</f>
        <v>0</v>
      </c>
      <c r="E411" s="5">
        <f>E412</f>
        <v>-33582</v>
      </c>
      <c r="F411" s="24"/>
    </row>
    <row r="412" spans="1:6" ht="14.25">
      <c r="A412" s="7" t="s">
        <v>376</v>
      </c>
      <c r="B412" s="21">
        <v>8501</v>
      </c>
      <c r="C412" s="5"/>
      <c r="D412" s="5"/>
      <c r="E412" s="5">
        <v>-33582</v>
      </c>
      <c r="F412" s="24"/>
    </row>
    <row r="413" spans="1:6" ht="39">
      <c r="A413" s="7" t="s">
        <v>345</v>
      </c>
      <c r="B413" s="4" t="s">
        <v>322</v>
      </c>
      <c r="C413" s="5">
        <f>C414</f>
        <v>88794000</v>
      </c>
      <c r="D413" s="5">
        <f>D414</f>
        <v>140921000</v>
      </c>
      <c r="E413" s="5">
        <f>E414</f>
        <v>131624425</v>
      </c>
      <c r="F413" s="24">
        <f aca="true" t="shared" si="91" ref="F413:F429">E413/C413</f>
        <v>1.4823571975583936</v>
      </c>
    </row>
    <row r="414" spans="1:6" ht="12.75">
      <c r="A414" s="7" t="s">
        <v>221</v>
      </c>
      <c r="B414" s="4" t="s">
        <v>222</v>
      </c>
      <c r="C414" s="5">
        <f>C415+C416+C423+C427+C430+C420+C417</f>
        <v>88794000</v>
      </c>
      <c r="D414" s="5">
        <f>D415+D416+D423+D427+D430+D420+D417</f>
        <v>140921000</v>
      </c>
      <c r="E414" s="5">
        <f>E415+E416+E423+E427+E430+E420+E417</f>
        <v>131624425</v>
      </c>
      <c r="F414" s="24">
        <f t="shared" si="91"/>
        <v>1.4823571975583936</v>
      </c>
    </row>
    <row r="415" spans="1:6" ht="12.75">
      <c r="A415" s="7" t="s">
        <v>78</v>
      </c>
      <c r="B415" s="4" t="s">
        <v>79</v>
      </c>
      <c r="C415" s="5">
        <v>73300000</v>
      </c>
      <c r="D415" s="5">
        <v>107654000</v>
      </c>
      <c r="E415" s="5">
        <v>106559787</v>
      </c>
      <c r="F415" s="24">
        <f t="shared" si="91"/>
        <v>1.4537487994542975</v>
      </c>
    </row>
    <row r="416" spans="1:6" ht="26.25">
      <c r="A416" s="7" t="s">
        <v>80</v>
      </c>
      <c r="B416" s="4" t="s">
        <v>81</v>
      </c>
      <c r="C416" s="5">
        <v>8000000</v>
      </c>
      <c r="D416" s="5">
        <v>24978000</v>
      </c>
      <c r="E416" s="5">
        <v>18883484</v>
      </c>
      <c r="F416" s="24">
        <f t="shared" si="91"/>
        <v>2.3604355</v>
      </c>
    </row>
    <row r="417" spans="1:6" ht="26.25">
      <c r="A417" s="7" t="s">
        <v>232</v>
      </c>
      <c r="B417" s="4" t="s">
        <v>233</v>
      </c>
      <c r="C417" s="5">
        <f aca="true" t="shared" si="92" ref="C417:E418">C418</f>
        <v>0</v>
      </c>
      <c r="D417" s="5">
        <f t="shared" si="92"/>
        <v>1177000</v>
      </c>
      <c r="E417" s="5">
        <f t="shared" si="92"/>
        <v>970132</v>
      </c>
      <c r="F417" s="24" t="e">
        <f t="shared" si="91"/>
        <v>#DIV/0!</v>
      </c>
    </row>
    <row r="418" spans="1:6" ht="52.5">
      <c r="A418" s="7" t="s">
        <v>234</v>
      </c>
      <c r="B418" s="4" t="s">
        <v>235</v>
      </c>
      <c r="C418" s="5">
        <f t="shared" si="92"/>
        <v>0</v>
      </c>
      <c r="D418" s="5">
        <f t="shared" si="92"/>
        <v>1177000</v>
      </c>
      <c r="E418" s="5">
        <f t="shared" si="92"/>
        <v>970132</v>
      </c>
      <c r="F418" s="24" t="e">
        <f t="shared" si="91"/>
        <v>#DIV/0!</v>
      </c>
    </row>
    <row r="419" spans="1:6" ht="39">
      <c r="A419" s="7" t="s">
        <v>429</v>
      </c>
      <c r="B419" s="4" t="s">
        <v>430</v>
      </c>
      <c r="C419" s="5">
        <v>0</v>
      </c>
      <c r="D419" s="5">
        <v>1177000</v>
      </c>
      <c r="E419" s="5">
        <v>970132</v>
      </c>
      <c r="F419" s="24" t="e">
        <f t="shared" si="91"/>
        <v>#DIV/0!</v>
      </c>
    </row>
    <row r="420" spans="1:6" ht="12.75">
      <c r="A420" s="7" t="s">
        <v>242</v>
      </c>
      <c r="B420" s="4" t="s">
        <v>243</v>
      </c>
      <c r="C420" s="5">
        <f aca="true" t="shared" si="93" ref="C420:E421">C421</f>
        <v>0</v>
      </c>
      <c r="D420" s="5">
        <f t="shared" si="93"/>
        <v>100000</v>
      </c>
      <c r="E420" s="5">
        <f t="shared" si="93"/>
        <v>31341</v>
      </c>
      <c r="F420" s="24" t="e">
        <f t="shared" si="91"/>
        <v>#DIV/0!</v>
      </c>
    </row>
    <row r="421" spans="1:6" ht="12.75">
      <c r="A421" s="7" t="s">
        <v>244</v>
      </c>
      <c r="B421" s="4" t="s">
        <v>245</v>
      </c>
      <c r="C421" s="5">
        <f t="shared" si="93"/>
        <v>0</v>
      </c>
      <c r="D421" s="5">
        <f t="shared" si="93"/>
        <v>100000</v>
      </c>
      <c r="E421" s="5">
        <f t="shared" si="93"/>
        <v>31341</v>
      </c>
      <c r="F421" s="24" t="e">
        <f t="shared" si="91"/>
        <v>#DIV/0!</v>
      </c>
    </row>
    <row r="422" spans="1:6" ht="39">
      <c r="A422" s="7" t="s">
        <v>427</v>
      </c>
      <c r="B422" s="4" t="s">
        <v>428</v>
      </c>
      <c r="C422" s="5"/>
      <c r="D422" s="5">
        <v>100000</v>
      </c>
      <c r="E422" s="5">
        <v>31341</v>
      </c>
      <c r="F422" s="24" t="e">
        <f t="shared" si="91"/>
        <v>#DIV/0!</v>
      </c>
    </row>
    <row r="423" spans="1:6" ht="12.75">
      <c r="A423" s="7" t="s">
        <v>248</v>
      </c>
      <c r="B423" s="4" t="s">
        <v>249</v>
      </c>
      <c r="C423" s="5">
        <f>C424</f>
        <v>5900000</v>
      </c>
      <c r="D423" s="5">
        <f>D424</f>
        <v>5063000</v>
      </c>
      <c r="E423" s="5">
        <f>E424</f>
        <v>4440695</v>
      </c>
      <c r="F423" s="24">
        <f>E423/C423</f>
        <v>0.7526601694915255</v>
      </c>
    </row>
    <row r="424" spans="1:6" ht="12.75">
      <c r="A424" s="7" t="s">
        <v>250</v>
      </c>
      <c r="B424" s="4" t="s">
        <v>251</v>
      </c>
      <c r="C424" s="5">
        <f>C425+C426</f>
        <v>5900000</v>
      </c>
      <c r="D424" s="5">
        <f>D425+D426</f>
        <v>5063000</v>
      </c>
      <c r="E424" s="5">
        <f>E425+E426</f>
        <v>4440695</v>
      </c>
      <c r="F424" s="24">
        <f t="shared" si="91"/>
        <v>0.7526601694915255</v>
      </c>
    </row>
    <row r="425" spans="1:6" ht="12.75">
      <c r="A425" s="7" t="s">
        <v>252</v>
      </c>
      <c r="B425" s="4" t="s">
        <v>253</v>
      </c>
      <c r="C425" s="5">
        <v>4800000</v>
      </c>
      <c r="D425" s="5">
        <v>3781000</v>
      </c>
      <c r="E425" s="5">
        <v>3478812</v>
      </c>
      <c r="F425" s="24">
        <f t="shared" si="91"/>
        <v>0.7247525</v>
      </c>
    </row>
    <row r="426" spans="1:6" ht="12.75">
      <c r="A426" s="7" t="s">
        <v>254</v>
      </c>
      <c r="B426" s="4" t="s">
        <v>255</v>
      </c>
      <c r="C426" s="5">
        <v>1100000</v>
      </c>
      <c r="D426" s="5">
        <v>1282000</v>
      </c>
      <c r="E426" s="5">
        <v>961883</v>
      </c>
      <c r="F426" s="24">
        <f t="shared" si="91"/>
        <v>0.8744390909090909</v>
      </c>
    </row>
    <row r="427" spans="1:6" ht="39">
      <c r="A427" s="7" t="s">
        <v>82</v>
      </c>
      <c r="B427" s="4" t="s">
        <v>83</v>
      </c>
      <c r="C427" s="5">
        <f>C428+C429</f>
        <v>1594000</v>
      </c>
      <c r="D427" s="5">
        <f>D428+D429</f>
        <v>1949000</v>
      </c>
      <c r="E427" s="5">
        <f>E428+E429</f>
        <v>1938892</v>
      </c>
      <c r="F427" s="24">
        <f t="shared" si="91"/>
        <v>1.2163688833124215</v>
      </c>
    </row>
    <row r="428" spans="1:6" ht="12.75">
      <c r="A428" s="7" t="s">
        <v>256</v>
      </c>
      <c r="B428" s="4" t="s">
        <v>257</v>
      </c>
      <c r="C428" s="5">
        <v>800000</v>
      </c>
      <c r="D428" s="5">
        <v>800000</v>
      </c>
      <c r="E428" s="5">
        <v>800000</v>
      </c>
      <c r="F428" s="24">
        <f t="shared" si="91"/>
        <v>1</v>
      </c>
    </row>
    <row r="429" spans="1:6" ht="12.75">
      <c r="A429" s="7" t="s">
        <v>86</v>
      </c>
      <c r="B429" s="4" t="s">
        <v>87</v>
      </c>
      <c r="C429" s="5">
        <v>794000</v>
      </c>
      <c r="D429" s="5">
        <v>1149000</v>
      </c>
      <c r="E429" s="5">
        <v>1138892</v>
      </c>
      <c r="F429" s="24">
        <f t="shared" si="91"/>
        <v>1.4343727959697734</v>
      </c>
    </row>
    <row r="430" spans="1:6" ht="27">
      <c r="A430" s="7" t="s">
        <v>375</v>
      </c>
      <c r="B430" s="4" t="s">
        <v>377</v>
      </c>
      <c r="C430" s="5">
        <f>C431</f>
        <v>0</v>
      </c>
      <c r="D430" s="5">
        <f>D431</f>
        <v>0</v>
      </c>
      <c r="E430" s="5">
        <f>E431</f>
        <v>-1199906</v>
      </c>
      <c r="F430" s="24"/>
    </row>
    <row r="431" spans="1:6" ht="14.25">
      <c r="A431" s="7" t="s">
        <v>376</v>
      </c>
      <c r="B431" s="21">
        <v>8501</v>
      </c>
      <c r="C431" s="5"/>
      <c r="D431" s="5"/>
      <c r="E431" s="5">
        <v>-1199906</v>
      </c>
      <c r="F431" s="24"/>
    </row>
    <row r="432" spans="1:6" ht="26.25">
      <c r="A432" s="7" t="s">
        <v>323</v>
      </c>
      <c r="B432" s="4" t="s">
        <v>324</v>
      </c>
      <c r="C432" s="5">
        <f aca="true" t="shared" si="94" ref="C432:E433">C433</f>
        <v>57486000</v>
      </c>
      <c r="D432" s="5">
        <f t="shared" si="94"/>
        <v>14234000</v>
      </c>
      <c r="E432" s="5">
        <f t="shared" si="94"/>
        <v>10880014</v>
      </c>
      <c r="F432" s="24">
        <f>E432/C432</f>
        <v>0.18926371638311937</v>
      </c>
    </row>
    <row r="433" spans="1:6" ht="12.75">
      <c r="A433" s="7" t="s">
        <v>327</v>
      </c>
      <c r="B433" s="4" t="s">
        <v>328</v>
      </c>
      <c r="C433" s="5">
        <f t="shared" si="94"/>
        <v>57486000</v>
      </c>
      <c r="D433" s="5">
        <f t="shared" si="94"/>
        <v>14234000</v>
      </c>
      <c r="E433" s="5">
        <f t="shared" si="94"/>
        <v>10880014</v>
      </c>
      <c r="F433" s="24">
        <f>E433/C433</f>
        <v>0.18926371638311937</v>
      </c>
    </row>
    <row r="434" spans="1:6" ht="12.75">
      <c r="A434" s="7" t="s">
        <v>221</v>
      </c>
      <c r="B434" s="4" t="s">
        <v>222</v>
      </c>
      <c r="C434" s="5">
        <f>C435+C436+C440</f>
        <v>57486000</v>
      </c>
      <c r="D434" s="5">
        <f>D435+D436+D440</f>
        <v>14234000</v>
      </c>
      <c r="E434" s="5">
        <f>E435+E436+E440</f>
        <v>10880014</v>
      </c>
      <c r="F434" s="24">
        <f>E434/C434</f>
        <v>0.18926371638311937</v>
      </c>
    </row>
    <row r="435" spans="1:6" ht="26.25">
      <c r="A435" s="7" t="s">
        <v>80</v>
      </c>
      <c r="B435" s="4" t="s">
        <v>81</v>
      </c>
      <c r="C435" s="5">
        <v>56074000</v>
      </c>
      <c r="D435" s="5">
        <v>14234000</v>
      </c>
      <c r="E435" s="5">
        <v>10946660</v>
      </c>
      <c r="F435" s="24">
        <f>E435/C435</f>
        <v>0.19521810464743017</v>
      </c>
    </row>
    <row r="436" spans="1:6" ht="12.75">
      <c r="A436" s="7" t="s">
        <v>262</v>
      </c>
      <c r="B436" s="4" t="s">
        <v>263</v>
      </c>
      <c r="C436" s="5">
        <f aca="true" t="shared" si="95" ref="C436:D438">C437</f>
        <v>1412000</v>
      </c>
      <c r="D436" s="5">
        <f t="shared" si="95"/>
        <v>0</v>
      </c>
      <c r="E436" s="5"/>
      <c r="F436" s="24"/>
    </row>
    <row r="437" spans="1:6" ht="12.75">
      <c r="A437" s="7" t="s">
        <v>264</v>
      </c>
      <c r="B437" s="4" t="s">
        <v>265</v>
      </c>
      <c r="C437" s="5">
        <f t="shared" si="95"/>
        <v>1412000</v>
      </c>
      <c r="D437" s="5">
        <f t="shared" si="95"/>
        <v>0</v>
      </c>
      <c r="E437" s="5"/>
      <c r="F437" s="24"/>
    </row>
    <row r="438" spans="1:6" ht="12.75">
      <c r="A438" s="7" t="s">
        <v>270</v>
      </c>
      <c r="B438" s="4" t="s">
        <v>271</v>
      </c>
      <c r="C438" s="5">
        <f t="shared" si="95"/>
        <v>1412000</v>
      </c>
      <c r="D438" s="5">
        <f t="shared" si="95"/>
        <v>0</v>
      </c>
      <c r="E438" s="5"/>
      <c r="F438" s="24"/>
    </row>
    <row r="439" spans="1:6" ht="12.75">
      <c r="A439" s="7" t="s">
        <v>272</v>
      </c>
      <c r="B439" s="4" t="s">
        <v>273</v>
      </c>
      <c r="C439" s="5">
        <v>1412000</v>
      </c>
      <c r="D439" s="5"/>
      <c r="E439" s="5"/>
      <c r="F439" s="24"/>
    </row>
    <row r="440" spans="1:6" ht="27">
      <c r="A440" s="7" t="s">
        <v>375</v>
      </c>
      <c r="B440" s="4" t="s">
        <v>377</v>
      </c>
      <c r="C440" s="5">
        <f>C441</f>
        <v>0</v>
      </c>
      <c r="D440" s="5">
        <f>D441</f>
        <v>0</v>
      </c>
      <c r="E440" s="5">
        <f>E441</f>
        <v>-66646</v>
      </c>
      <c r="F440" s="24"/>
    </row>
    <row r="441" spans="1:6" ht="14.25">
      <c r="A441" s="7" t="s">
        <v>376</v>
      </c>
      <c r="B441" s="21">
        <v>8501</v>
      </c>
      <c r="C441" s="5"/>
      <c r="D441" s="5"/>
      <c r="E441" s="5">
        <v>-66646</v>
      </c>
      <c r="F441" s="24"/>
    </row>
    <row r="442" spans="1:6" ht="26.25">
      <c r="A442" s="7" t="s">
        <v>329</v>
      </c>
      <c r="B442" s="4" t="s">
        <v>330</v>
      </c>
      <c r="C442" s="5">
        <f>C443+C446+C460</f>
        <v>69656000</v>
      </c>
      <c r="D442" s="5">
        <f>D443+D446+D460</f>
        <v>66817000</v>
      </c>
      <c r="E442" s="5">
        <f>E443+E446+E460</f>
        <v>59894333</v>
      </c>
      <c r="F442" s="24">
        <f aca="true" t="shared" si="96" ref="F442:F457">E442/C442</f>
        <v>0.859858920983117</v>
      </c>
    </row>
    <row r="443" spans="1:6" ht="26.25">
      <c r="A443" s="7" t="s">
        <v>331</v>
      </c>
      <c r="B443" s="4" t="s">
        <v>332</v>
      </c>
      <c r="C443" s="5">
        <f aca="true" t="shared" si="97" ref="C443:E444">C444</f>
        <v>148000</v>
      </c>
      <c r="D443" s="5">
        <f t="shared" si="97"/>
        <v>91000</v>
      </c>
      <c r="E443" s="5">
        <f t="shared" si="97"/>
        <v>0</v>
      </c>
      <c r="F443" s="24">
        <f t="shared" si="96"/>
        <v>0</v>
      </c>
    </row>
    <row r="444" spans="1:6" ht="12.75">
      <c r="A444" s="7" t="s">
        <v>221</v>
      </c>
      <c r="B444" s="4" t="s">
        <v>222</v>
      </c>
      <c r="C444" s="5">
        <f t="shared" si="97"/>
        <v>148000</v>
      </c>
      <c r="D444" s="5">
        <f t="shared" si="97"/>
        <v>91000</v>
      </c>
      <c r="E444" s="5">
        <f t="shared" si="97"/>
        <v>0</v>
      </c>
      <c r="F444" s="24">
        <f t="shared" si="96"/>
        <v>0</v>
      </c>
    </row>
    <row r="445" spans="1:6" ht="26.25">
      <c r="A445" s="7" t="s">
        <v>80</v>
      </c>
      <c r="B445" s="4" t="s">
        <v>81</v>
      </c>
      <c r="C445" s="5">
        <v>148000</v>
      </c>
      <c r="D445" s="5">
        <v>91000</v>
      </c>
      <c r="E445" s="5"/>
      <c r="F445" s="24">
        <f t="shared" si="96"/>
        <v>0</v>
      </c>
    </row>
    <row r="446" spans="1:6" ht="12.75">
      <c r="A446" s="7" t="s">
        <v>333</v>
      </c>
      <c r="B446" s="4" t="s">
        <v>334</v>
      </c>
      <c r="C446" s="5">
        <f>C447</f>
        <v>58856000</v>
      </c>
      <c r="D446" s="5">
        <f>D447</f>
        <v>57469000</v>
      </c>
      <c r="E446" s="5">
        <f>E447</f>
        <v>52628868</v>
      </c>
      <c r="F446" s="24">
        <f t="shared" si="96"/>
        <v>0.8941971591681391</v>
      </c>
    </row>
    <row r="447" spans="1:6" ht="12.75">
      <c r="A447" s="7" t="s">
        <v>221</v>
      </c>
      <c r="B447" s="4" t="s">
        <v>222</v>
      </c>
      <c r="C447" s="5">
        <f>C448+C449+C452+C458</f>
        <v>58856000</v>
      </c>
      <c r="D447" s="5">
        <f>D448+D449+D452+D458</f>
        <v>57469000</v>
      </c>
      <c r="E447" s="5">
        <f>E448+E449+E452+E458</f>
        <v>52628868</v>
      </c>
      <c r="F447" s="24">
        <f t="shared" si="96"/>
        <v>0.8941971591681391</v>
      </c>
    </row>
    <row r="448" spans="1:6" ht="26.25">
      <c r="A448" s="7" t="s">
        <v>80</v>
      </c>
      <c r="B448" s="4" t="s">
        <v>81</v>
      </c>
      <c r="C448" s="5">
        <v>49176000</v>
      </c>
      <c r="D448" s="5">
        <v>47089000</v>
      </c>
      <c r="E448" s="5">
        <v>43060363</v>
      </c>
      <c r="F448" s="24">
        <f t="shared" si="96"/>
        <v>0.8756377704571335</v>
      </c>
    </row>
    <row r="449" spans="1:6" ht="12.75">
      <c r="A449" s="7" t="s">
        <v>242</v>
      </c>
      <c r="B449" s="4" t="s">
        <v>243</v>
      </c>
      <c r="C449" s="5">
        <f aca="true" t="shared" si="98" ref="C449:E450">C450</f>
        <v>5000000</v>
      </c>
      <c r="D449" s="5">
        <f t="shared" si="98"/>
        <v>5700000</v>
      </c>
      <c r="E449" s="5">
        <f t="shared" si="98"/>
        <v>5110583</v>
      </c>
      <c r="F449" s="24">
        <f t="shared" si="96"/>
        <v>1.0221166</v>
      </c>
    </row>
    <row r="450" spans="1:6" ht="12.75">
      <c r="A450" s="7" t="s">
        <v>244</v>
      </c>
      <c r="B450" s="4" t="s">
        <v>245</v>
      </c>
      <c r="C450" s="5">
        <f t="shared" si="98"/>
        <v>5000000</v>
      </c>
      <c r="D450" s="5">
        <f t="shared" si="98"/>
        <v>5700000</v>
      </c>
      <c r="E450" s="5">
        <f t="shared" si="98"/>
        <v>5110583</v>
      </c>
      <c r="F450" s="24">
        <f t="shared" si="96"/>
        <v>1.0221166</v>
      </c>
    </row>
    <row r="451" spans="1:6" ht="12.75">
      <c r="A451" s="7" t="s">
        <v>246</v>
      </c>
      <c r="B451" s="4" t="s">
        <v>247</v>
      </c>
      <c r="C451" s="5">
        <v>5000000</v>
      </c>
      <c r="D451" s="5">
        <v>5700000</v>
      </c>
      <c r="E451" s="5">
        <v>5110583</v>
      </c>
      <c r="F451" s="24">
        <f t="shared" si="96"/>
        <v>1.0221166</v>
      </c>
    </row>
    <row r="452" spans="1:6" ht="12.75">
      <c r="A452" s="7" t="s">
        <v>262</v>
      </c>
      <c r="B452" s="4" t="s">
        <v>263</v>
      </c>
      <c r="C452" s="5">
        <f>C453</f>
        <v>4680000</v>
      </c>
      <c r="D452" s="5">
        <f>D453</f>
        <v>4680000</v>
      </c>
      <c r="E452" s="5">
        <f>E453</f>
        <v>4458005</v>
      </c>
      <c r="F452" s="24">
        <f t="shared" si="96"/>
        <v>0.9525651709401709</v>
      </c>
    </row>
    <row r="453" spans="1:6" ht="12.75">
      <c r="A453" s="7" t="s">
        <v>264</v>
      </c>
      <c r="B453" s="4" t="s">
        <v>265</v>
      </c>
      <c r="C453" s="5">
        <f>C454+C456</f>
        <v>4680000</v>
      </c>
      <c r="D453" s="5">
        <f>D454+D456</f>
        <v>4680000</v>
      </c>
      <c r="E453" s="5">
        <f>E454+E456</f>
        <v>4458005</v>
      </c>
      <c r="F453" s="24">
        <f t="shared" si="96"/>
        <v>0.9525651709401709</v>
      </c>
    </row>
    <row r="454" spans="1:6" ht="26.25">
      <c r="A454" s="7" t="s">
        <v>266</v>
      </c>
      <c r="B454" s="4" t="s">
        <v>267</v>
      </c>
      <c r="C454" s="5">
        <f>C455</f>
        <v>1090000</v>
      </c>
      <c r="D454" s="5">
        <f>D455</f>
        <v>1090000</v>
      </c>
      <c r="E454" s="5">
        <f>E455</f>
        <v>1066196</v>
      </c>
      <c r="F454" s="24">
        <f t="shared" si="96"/>
        <v>0.9781614678899082</v>
      </c>
    </row>
    <row r="455" spans="1:6" ht="12.75">
      <c r="A455" s="7" t="s">
        <v>268</v>
      </c>
      <c r="B455" s="4" t="s">
        <v>269</v>
      </c>
      <c r="C455" s="5">
        <v>1090000</v>
      </c>
      <c r="D455" s="5">
        <v>1090000</v>
      </c>
      <c r="E455" s="5">
        <v>1066196</v>
      </c>
      <c r="F455" s="24">
        <f t="shared" si="96"/>
        <v>0.9781614678899082</v>
      </c>
    </row>
    <row r="456" spans="1:6" ht="12.75">
      <c r="A456" s="7" t="s">
        <v>270</v>
      </c>
      <c r="B456" s="4" t="s">
        <v>271</v>
      </c>
      <c r="C456" s="5">
        <f>C457</f>
        <v>3590000</v>
      </c>
      <c r="D456" s="5">
        <f>D457</f>
        <v>3590000</v>
      </c>
      <c r="E456" s="5">
        <f>E457</f>
        <v>3391809</v>
      </c>
      <c r="F456" s="24">
        <f t="shared" si="96"/>
        <v>0.9447935933147632</v>
      </c>
    </row>
    <row r="457" spans="1:6" ht="12.75">
      <c r="A457" s="7" t="s">
        <v>272</v>
      </c>
      <c r="B457" s="4" t="s">
        <v>273</v>
      </c>
      <c r="C457" s="5">
        <v>3590000</v>
      </c>
      <c r="D457" s="5">
        <v>3590000</v>
      </c>
      <c r="E457" s="5">
        <v>3391809</v>
      </c>
      <c r="F457" s="24">
        <f t="shared" si="96"/>
        <v>0.9447935933147632</v>
      </c>
    </row>
    <row r="458" spans="1:6" ht="27">
      <c r="A458" s="7" t="s">
        <v>375</v>
      </c>
      <c r="B458" s="4" t="s">
        <v>377</v>
      </c>
      <c r="C458" s="5">
        <f>C459</f>
        <v>0</v>
      </c>
      <c r="D458" s="5">
        <f>D459</f>
        <v>0</v>
      </c>
      <c r="E458" s="5">
        <f>E459</f>
        <v>-83</v>
      </c>
      <c r="F458" s="24"/>
    </row>
    <row r="459" spans="1:6" ht="14.25">
      <c r="A459" s="7" t="s">
        <v>376</v>
      </c>
      <c r="B459" s="21">
        <v>8501</v>
      </c>
      <c r="C459" s="5"/>
      <c r="D459" s="5"/>
      <c r="E459" s="5">
        <v>-83</v>
      </c>
      <c r="F459" s="24"/>
    </row>
    <row r="460" spans="1:6" ht="26.25">
      <c r="A460" s="7" t="s">
        <v>335</v>
      </c>
      <c r="B460" s="4" t="s">
        <v>336</v>
      </c>
      <c r="C460" s="5">
        <f>C461</f>
        <v>10652000</v>
      </c>
      <c r="D460" s="5">
        <f>D461</f>
        <v>9257000</v>
      </c>
      <c r="E460" s="5">
        <f>E461</f>
        <v>7265465</v>
      </c>
      <c r="F460" s="24">
        <f aca="true" t="shared" si="99" ref="F460:F471">E460/C460</f>
        <v>0.6820751971460759</v>
      </c>
    </row>
    <row r="461" spans="1:6" ht="12.75">
      <c r="A461" s="7" t="s">
        <v>221</v>
      </c>
      <c r="B461" s="4" t="s">
        <v>222</v>
      </c>
      <c r="C461" s="5">
        <f>C462+C463+C467</f>
        <v>10652000</v>
      </c>
      <c r="D461" s="5">
        <f>D462+D463+D467</f>
        <v>9257000</v>
      </c>
      <c r="E461" s="5">
        <f>E462+E463+E467</f>
        <v>7265465</v>
      </c>
      <c r="F461" s="24">
        <f t="shared" si="99"/>
        <v>0.6820751971460759</v>
      </c>
    </row>
    <row r="462" spans="1:6" ht="26.25">
      <c r="A462" s="7" t="s">
        <v>80</v>
      </c>
      <c r="B462" s="4" t="s">
        <v>81</v>
      </c>
      <c r="C462" s="5">
        <v>6302000</v>
      </c>
      <c r="D462" s="5">
        <v>8107000</v>
      </c>
      <c r="E462" s="5">
        <v>6293207</v>
      </c>
      <c r="F462" s="24">
        <f t="shared" si="99"/>
        <v>0.998604728657569</v>
      </c>
    </row>
    <row r="463" spans="1:6" ht="26.25">
      <c r="A463" s="7" t="s">
        <v>232</v>
      </c>
      <c r="B463" s="4" t="s">
        <v>233</v>
      </c>
      <c r="C463" s="5">
        <f>C464</f>
        <v>250000</v>
      </c>
      <c r="D463" s="5">
        <f>D464</f>
        <v>248000</v>
      </c>
      <c r="E463" s="5">
        <f>E464</f>
        <v>247200</v>
      </c>
      <c r="F463" s="24">
        <f t="shared" si="99"/>
        <v>0.9888</v>
      </c>
    </row>
    <row r="464" spans="1:6" ht="52.5">
      <c r="A464" s="7" t="s">
        <v>234</v>
      </c>
      <c r="B464" s="4" t="s">
        <v>235</v>
      </c>
      <c r="C464" s="5">
        <f>C465+C466</f>
        <v>250000</v>
      </c>
      <c r="D464" s="5">
        <f>D465+D466</f>
        <v>248000</v>
      </c>
      <c r="E464" s="5">
        <f>E465+E466</f>
        <v>247200</v>
      </c>
      <c r="F464" s="24">
        <f t="shared" si="99"/>
        <v>0.9888</v>
      </c>
    </row>
    <row r="465" spans="1:6" ht="12.75">
      <c r="A465" s="7" t="s">
        <v>236</v>
      </c>
      <c r="B465" s="4" t="s">
        <v>237</v>
      </c>
      <c r="C465" s="5">
        <v>10000</v>
      </c>
      <c r="D465" s="5">
        <v>8000</v>
      </c>
      <c r="E465" s="5">
        <v>7200</v>
      </c>
      <c r="F465" s="24">
        <f t="shared" si="99"/>
        <v>0.72</v>
      </c>
    </row>
    <row r="466" spans="1:6" ht="12.75">
      <c r="A466" s="7" t="s">
        <v>238</v>
      </c>
      <c r="B466" s="4" t="s">
        <v>239</v>
      </c>
      <c r="C466" s="5">
        <v>240000</v>
      </c>
      <c r="D466" s="5">
        <v>240000</v>
      </c>
      <c r="E466" s="5">
        <v>240000</v>
      </c>
      <c r="F466" s="24">
        <f t="shared" si="99"/>
        <v>1</v>
      </c>
    </row>
    <row r="467" spans="1:6" ht="39">
      <c r="A467" s="7" t="s">
        <v>82</v>
      </c>
      <c r="B467" s="4" t="s">
        <v>83</v>
      </c>
      <c r="C467" s="5">
        <f>C468</f>
        <v>4100000</v>
      </c>
      <c r="D467" s="5">
        <f>D468</f>
        <v>902000</v>
      </c>
      <c r="E467" s="5">
        <f>E468</f>
        <v>725058</v>
      </c>
      <c r="F467" s="24">
        <f t="shared" si="99"/>
        <v>0.17684341463414635</v>
      </c>
    </row>
    <row r="468" spans="1:6" ht="12.75">
      <c r="A468" s="7" t="s">
        <v>256</v>
      </c>
      <c r="B468" s="4" t="s">
        <v>257</v>
      </c>
      <c r="C468" s="5">
        <v>4100000</v>
      </c>
      <c r="D468" s="5">
        <v>902000</v>
      </c>
      <c r="E468" s="5">
        <v>725058</v>
      </c>
      <c r="F468" s="24">
        <f t="shared" si="99"/>
        <v>0.17684341463414635</v>
      </c>
    </row>
    <row r="469" spans="1:7" ht="26.25">
      <c r="A469" s="7" t="s">
        <v>346</v>
      </c>
      <c r="B469" s="4" t="s">
        <v>141</v>
      </c>
      <c r="C469" s="5">
        <f>C479+C488+C490+C473+C477+C470</f>
        <v>164775000</v>
      </c>
      <c r="D469" s="5">
        <f>D479+D488+D490+D473+D477+D470</f>
        <v>165494000</v>
      </c>
      <c r="E469" s="5">
        <f>E479+E488+E490+E473+E477+E470</f>
        <v>68829119</v>
      </c>
      <c r="F469" s="24">
        <f t="shared" si="99"/>
        <v>0.4177157881960249</v>
      </c>
      <c r="G469" s="12"/>
    </row>
    <row r="470" spans="1:6" ht="26.25">
      <c r="A470" s="7" t="s">
        <v>399</v>
      </c>
      <c r="B470" s="4" t="s">
        <v>400</v>
      </c>
      <c r="C470" s="5">
        <f>C471</f>
        <v>10000000</v>
      </c>
      <c r="D470" s="5">
        <f>D471</f>
        <v>10552000</v>
      </c>
      <c r="E470" s="5">
        <f>E471</f>
        <v>0</v>
      </c>
      <c r="F470" s="24">
        <f t="shared" si="99"/>
        <v>0</v>
      </c>
    </row>
    <row r="471" spans="1:6" ht="12.75">
      <c r="A471" s="7" t="s">
        <v>36</v>
      </c>
      <c r="B471" s="4" t="s">
        <v>401</v>
      </c>
      <c r="C471" s="5">
        <v>10000000</v>
      </c>
      <c r="D471" s="5">
        <v>10552000</v>
      </c>
      <c r="E471" s="5"/>
      <c r="F471" s="24">
        <f t="shared" si="99"/>
        <v>0</v>
      </c>
    </row>
    <row r="472" spans="1:7" ht="14.25">
      <c r="A472" s="7" t="s">
        <v>385</v>
      </c>
      <c r="B472" s="4" t="s">
        <v>41</v>
      </c>
      <c r="C472" s="5">
        <f>C473</f>
        <v>0</v>
      </c>
      <c r="D472" s="5">
        <f>D473</f>
        <v>126000</v>
      </c>
      <c r="E472" s="5">
        <f>E473</f>
        <v>184490</v>
      </c>
      <c r="F472" s="24"/>
      <c r="G472" s="9"/>
    </row>
    <row r="473" spans="1:6" ht="14.25">
      <c r="A473" s="7" t="s">
        <v>386</v>
      </c>
      <c r="B473" s="21">
        <v>3902</v>
      </c>
      <c r="C473" s="5">
        <f>C474+C475</f>
        <v>0</v>
      </c>
      <c r="D473" s="5">
        <f>D474+D475</f>
        <v>126000</v>
      </c>
      <c r="E473" s="5">
        <f>E474+E475</f>
        <v>184490</v>
      </c>
      <c r="F473" s="24"/>
    </row>
    <row r="474" spans="1:6" ht="14.25">
      <c r="A474" s="7" t="s">
        <v>44</v>
      </c>
      <c r="B474" s="21">
        <v>390201</v>
      </c>
      <c r="C474" s="5"/>
      <c r="D474" s="5">
        <v>12000</v>
      </c>
      <c r="E474" s="5">
        <v>13146</v>
      </c>
      <c r="F474" s="24"/>
    </row>
    <row r="475" spans="1:6" ht="14.25">
      <c r="A475" s="7" t="s">
        <v>438</v>
      </c>
      <c r="B475" s="21">
        <v>390207</v>
      </c>
      <c r="C475" s="5"/>
      <c r="D475" s="5">
        <v>114000</v>
      </c>
      <c r="E475" s="5">
        <v>171344</v>
      </c>
      <c r="F475" s="24"/>
    </row>
    <row r="476" spans="1:6" ht="14.25">
      <c r="A476" s="7" t="s">
        <v>387</v>
      </c>
      <c r="B476" s="23" t="s">
        <v>379</v>
      </c>
      <c r="C476" s="5">
        <f aca="true" t="shared" si="100" ref="C476:E477">C477</f>
        <v>0</v>
      </c>
      <c r="D476" s="5">
        <f t="shared" si="100"/>
        <v>0</v>
      </c>
      <c r="E476" s="5">
        <f t="shared" si="100"/>
        <v>0</v>
      </c>
      <c r="F476" s="24"/>
    </row>
    <row r="477" spans="1:6" ht="14.25">
      <c r="A477" s="7" t="s">
        <v>388</v>
      </c>
      <c r="B477" s="23" t="s">
        <v>390</v>
      </c>
      <c r="C477" s="5">
        <f t="shared" si="100"/>
        <v>0</v>
      </c>
      <c r="D477" s="5">
        <f t="shared" si="100"/>
        <v>0</v>
      </c>
      <c r="E477" s="5">
        <f t="shared" si="100"/>
        <v>0</v>
      </c>
      <c r="F477" s="24"/>
    </row>
    <row r="478" spans="1:6" ht="27">
      <c r="A478" s="7" t="s">
        <v>389</v>
      </c>
      <c r="B478" s="23" t="s">
        <v>391</v>
      </c>
      <c r="C478" s="5"/>
      <c r="D478" s="5"/>
      <c r="E478" s="5"/>
      <c r="F478" s="24"/>
    </row>
    <row r="479" spans="1:6" ht="12.75">
      <c r="A479" s="7" t="s">
        <v>46</v>
      </c>
      <c r="B479" s="4" t="s">
        <v>47</v>
      </c>
      <c r="C479" s="5">
        <f aca="true" t="shared" si="101" ref="C479:E480">C480</f>
        <v>60340000</v>
      </c>
      <c r="D479" s="5">
        <f t="shared" si="101"/>
        <v>60340000</v>
      </c>
      <c r="E479" s="5">
        <f t="shared" si="101"/>
        <v>23817951</v>
      </c>
      <c r="F479" s="24">
        <f aca="true" t="shared" si="102" ref="F479:F487">E479/C479</f>
        <v>0.39472905203844877</v>
      </c>
    </row>
    <row r="480" spans="1:6" ht="26.25">
      <c r="A480" s="7" t="s">
        <v>195</v>
      </c>
      <c r="B480" s="4" t="s">
        <v>49</v>
      </c>
      <c r="C480" s="5">
        <f t="shared" si="101"/>
        <v>60340000</v>
      </c>
      <c r="D480" s="5">
        <f t="shared" si="101"/>
        <v>60340000</v>
      </c>
      <c r="E480" s="5">
        <f t="shared" si="101"/>
        <v>23817951</v>
      </c>
      <c r="F480" s="24">
        <f t="shared" si="102"/>
        <v>0.39472905203844877</v>
      </c>
    </row>
    <row r="481" spans="1:6" ht="52.5">
      <c r="A481" s="7" t="s">
        <v>347</v>
      </c>
      <c r="B481" s="4" t="s">
        <v>197</v>
      </c>
      <c r="C481" s="5">
        <f>C486+C487+C482</f>
        <v>60340000</v>
      </c>
      <c r="D481" s="5">
        <f>D486+D487+D482</f>
        <v>60340000</v>
      </c>
      <c r="E481" s="5">
        <f>E486+E487+E482</f>
        <v>23817951</v>
      </c>
      <c r="F481" s="24">
        <f t="shared" si="102"/>
        <v>0.39472905203844877</v>
      </c>
    </row>
    <row r="482" spans="1:6" ht="39">
      <c r="A482" s="7" t="s">
        <v>359</v>
      </c>
      <c r="B482" s="4" t="s">
        <v>361</v>
      </c>
      <c r="C482" s="5">
        <f>C485+C483+C484</f>
        <v>10000000</v>
      </c>
      <c r="D482" s="5">
        <f>D485+D483+D484</f>
        <v>10000000</v>
      </c>
      <c r="E482" s="5">
        <f>E485+E483+E484</f>
        <v>9999875</v>
      </c>
      <c r="F482" s="24">
        <f t="shared" si="102"/>
        <v>0.9999875</v>
      </c>
    </row>
    <row r="483" spans="1:6" ht="39">
      <c r="A483" s="7" t="s">
        <v>410</v>
      </c>
      <c r="B483" s="4" t="s">
        <v>412</v>
      </c>
      <c r="C483" s="5"/>
      <c r="D483" s="5">
        <v>45000</v>
      </c>
      <c r="E483" s="5">
        <v>44875</v>
      </c>
      <c r="F483" s="24" t="e">
        <f t="shared" si="102"/>
        <v>#DIV/0!</v>
      </c>
    </row>
    <row r="484" spans="1:6" ht="26.25">
      <c r="A484" s="7" t="s">
        <v>411</v>
      </c>
      <c r="B484" s="4" t="s">
        <v>413</v>
      </c>
      <c r="C484" s="5"/>
      <c r="D484" s="5">
        <v>90000</v>
      </c>
      <c r="E484" s="5">
        <v>90000</v>
      </c>
      <c r="F484" s="24" t="e">
        <f t="shared" si="102"/>
        <v>#DIV/0!</v>
      </c>
    </row>
    <row r="485" spans="1:6" ht="26.25">
      <c r="A485" s="7" t="s">
        <v>360</v>
      </c>
      <c r="B485" s="4" t="s">
        <v>362</v>
      </c>
      <c r="C485" s="5">
        <v>10000000</v>
      </c>
      <c r="D485" s="5">
        <v>9865000</v>
      </c>
      <c r="E485" s="5">
        <v>9865000</v>
      </c>
      <c r="F485" s="24">
        <f t="shared" si="102"/>
        <v>0.9865</v>
      </c>
    </row>
    <row r="486" spans="1:6" ht="12.75">
      <c r="A486" s="7" t="s">
        <v>200</v>
      </c>
      <c r="B486" s="4" t="s">
        <v>201</v>
      </c>
      <c r="C486" s="5">
        <v>36005000</v>
      </c>
      <c r="D486" s="5">
        <v>36005000</v>
      </c>
      <c r="E486" s="5">
        <v>13314279</v>
      </c>
      <c r="F486" s="24">
        <f t="shared" si="102"/>
        <v>0.36978972364949314</v>
      </c>
    </row>
    <row r="487" spans="1:6" ht="52.5">
      <c r="A487" s="7" t="s">
        <v>202</v>
      </c>
      <c r="B487" s="4" t="s">
        <v>203</v>
      </c>
      <c r="C487" s="5">
        <v>14335000</v>
      </c>
      <c r="D487" s="5">
        <v>14335000</v>
      </c>
      <c r="E487" s="5">
        <v>503797</v>
      </c>
      <c r="F487" s="24">
        <f t="shared" si="102"/>
        <v>0.03514454133240321</v>
      </c>
    </row>
    <row r="488" spans="1:6" ht="12.75">
      <c r="A488" s="7" t="s">
        <v>206</v>
      </c>
      <c r="B488" s="4" t="s">
        <v>207</v>
      </c>
      <c r="C488" s="5">
        <f>C489</f>
        <v>0</v>
      </c>
      <c r="D488" s="5">
        <f>D489</f>
        <v>41000</v>
      </c>
      <c r="E488" s="5">
        <f>E489</f>
        <v>41312</v>
      </c>
      <c r="F488" s="24"/>
    </row>
    <row r="489" spans="1:6" ht="26.25">
      <c r="A489" s="7" t="s">
        <v>208</v>
      </c>
      <c r="B489" s="4" t="s">
        <v>209</v>
      </c>
      <c r="C489" s="5"/>
      <c r="D489" s="5">
        <v>41000</v>
      </c>
      <c r="E489" s="5">
        <v>41312</v>
      </c>
      <c r="F489" s="24"/>
    </row>
    <row r="490" spans="1:6" ht="39">
      <c r="A490" s="7" t="s">
        <v>210</v>
      </c>
      <c r="B490" s="4" t="s">
        <v>211</v>
      </c>
      <c r="C490" s="5">
        <f>C491+C495</f>
        <v>94435000</v>
      </c>
      <c r="D490" s="5">
        <f>D491+D495</f>
        <v>94435000</v>
      </c>
      <c r="E490" s="5">
        <f>E491+E495</f>
        <v>44785366</v>
      </c>
      <c r="F490" s="24">
        <f>E490/C490</f>
        <v>0.47424541748292476</v>
      </c>
    </row>
    <row r="491" spans="1:6" ht="26.25">
      <c r="A491" s="7" t="s">
        <v>212</v>
      </c>
      <c r="B491" s="4" t="s">
        <v>213</v>
      </c>
      <c r="C491" s="5">
        <f>C492+C493+C494</f>
        <v>92529000</v>
      </c>
      <c r="D491" s="5">
        <f>D492+D493+D494</f>
        <v>92529000</v>
      </c>
      <c r="E491" s="5">
        <f>E492+E493+E494</f>
        <v>43559870</v>
      </c>
      <c r="F491" s="24">
        <f>E491/C491</f>
        <v>0.4707699207815928</v>
      </c>
    </row>
    <row r="492" spans="1:6" ht="12.75">
      <c r="A492" s="7" t="s">
        <v>214</v>
      </c>
      <c r="B492" s="4" t="s">
        <v>215</v>
      </c>
      <c r="C492" s="5">
        <v>92529000</v>
      </c>
      <c r="D492" s="5">
        <v>50840000</v>
      </c>
      <c r="E492" s="5">
        <v>1900895</v>
      </c>
      <c r="F492" s="24">
        <f>E492/C492</f>
        <v>0.020543775464989356</v>
      </c>
    </row>
    <row r="493" spans="1:6" ht="12.75">
      <c r="A493" s="7" t="s">
        <v>436</v>
      </c>
      <c r="B493" s="21">
        <v>48020102</v>
      </c>
      <c r="C493" s="5"/>
      <c r="D493" s="5">
        <v>189000</v>
      </c>
      <c r="E493" s="5">
        <v>188291</v>
      </c>
      <c r="F493" s="24"/>
    </row>
    <row r="494" spans="1:6" ht="12.75">
      <c r="A494" s="7" t="s">
        <v>437</v>
      </c>
      <c r="B494" s="21">
        <v>48020103</v>
      </c>
      <c r="C494" s="5"/>
      <c r="D494" s="5">
        <v>41500000</v>
      </c>
      <c r="E494" s="5">
        <v>41470684</v>
      </c>
      <c r="F494" s="24"/>
    </row>
    <row r="495" spans="1:6" ht="26.25">
      <c r="A495" s="7" t="s">
        <v>216</v>
      </c>
      <c r="B495" s="4" t="s">
        <v>217</v>
      </c>
      <c r="C495" s="5">
        <f>C496+C497</f>
        <v>1906000</v>
      </c>
      <c r="D495" s="5">
        <f>D496+D497</f>
        <v>1906000</v>
      </c>
      <c r="E495" s="5">
        <f>E496+E497</f>
        <v>1225496</v>
      </c>
      <c r="F495" s="24">
        <f>E495/C495</f>
        <v>0.6429674711437565</v>
      </c>
    </row>
    <row r="496" spans="1:6" ht="12.75">
      <c r="A496" s="7" t="s">
        <v>214</v>
      </c>
      <c r="B496" s="4" t="s">
        <v>218</v>
      </c>
      <c r="C496" s="5">
        <v>1906000</v>
      </c>
      <c r="D496" s="5">
        <v>1906000</v>
      </c>
      <c r="E496" s="5">
        <v>972778</v>
      </c>
      <c r="F496" s="24">
        <f>E496/C496</f>
        <v>0.5103767051416579</v>
      </c>
    </row>
    <row r="497" spans="1:6" ht="12.75">
      <c r="A497" s="7" t="s">
        <v>436</v>
      </c>
      <c r="B497" s="21">
        <v>48020202</v>
      </c>
      <c r="C497" s="5"/>
      <c r="D497" s="5"/>
      <c r="E497" s="5">
        <v>252718</v>
      </c>
      <c r="F497" s="24"/>
    </row>
    <row r="498" spans="1:6" ht="26.25">
      <c r="A498" s="7" t="s">
        <v>348</v>
      </c>
      <c r="B498" s="4" t="s">
        <v>220</v>
      </c>
      <c r="C498" s="5">
        <f>C500+C516+C526+C534+C540+C554+C571+C585+C590+C602+C623</f>
        <v>251365000</v>
      </c>
      <c r="D498" s="5">
        <f>D500+D516+D526+D534+D540+D554+D571+D585+D590+D602+D623</f>
        <v>229690000</v>
      </c>
      <c r="E498" s="5">
        <f>E500+E516+E526+E534+E540+E554+E571+E585+E590+E602+E623</f>
        <v>102876337</v>
      </c>
      <c r="F498" s="24">
        <f>E498/C498</f>
        <v>0.40927072981520896</v>
      </c>
    </row>
    <row r="499" spans="1:6" ht="12.75">
      <c r="A499" s="7" t="s">
        <v>349</v>
      </c>
      <c r="B499" s="4" t="s">
        <v>303</v>
      </c>
      <c r="C499" s="5">
        <f>C500+C516</f>
        <v>6250000</v>
      </c>
      <c r="D499" s="5">
        <f>D500+D516</f>
        <v>2992000</v>
      </c>
      <c r="E499" s="5">
        <f>E500+E516</f>
        <v>2398143</v>
      </c>
      <c r="F499" s="24">
        <f>E499/C499</f>
        <v>0.38370288</v>
      </c>
    </row>
    <row r="500" spans="1:6" ht="12.75">
      <c r="A500" s="7" t="s">
        <v>304</v>
      </c>
      <c r="B500" s="4" t="s">
        <v>278</v>
      </c>
      <c r="C500" s="5">
        <f>C501</f>
        <v>6234000</v>
      </c>
      <c r="D500" s="5">
        <f>D501</f>
        <v>2936000</v>
      </c>
      <c r="E500" s="5">
        <f>E501</f>
        <v>2342144</v>
      </c>
      <c r="F500" s="24">
        <f>E500/C500</f>
        <v>0.3757048444016683</v>
      </c>
    </row>
    <row r="501" spans="1:6" ht="12.75">
      <c r="A501" s="7" t="s">
        <v>274</v>
      </c>
      <c r="B501" s="4" t="s">
        <v>89</v>
      </c>
      <c r="C501" s="5">
        <f>C502+C510+C514</f>
        <v>6234000</v>
      </c>
      <c r="D501" s="5">
        <f>D502+D510+D514</f>
        <v>2936000</v>
      </c>
      <c r="E501" s="5">
        <f>E502+E510+E514</f>
        <v>2342144</v>
      </c>
      <c r="F501" s="24">
        <f>E501/C501</f>
        <v>0.3757048444016683</v>
      </c>
    </row>
    <row r="502" spans="1:6" ht="39">
      <c r="A502" s="7" t="s">
        <v>90</v>
      </c>
      <c r="B502" s="4" t="s">
        <v>91</v>
      </c>
      <c r="C502" s="5">
        <f>C503+C506</f>
        <v>1219000</v>
      </c>
      <c r="D502" s="5">
        <f>D503+D506</f>
        <v>1219000</v>
      </c>
      <c r="E502" s="5">
        <f>E503+E506</f>
        <v>1042166</v>
      </c>
      <c r="F502" s="24">
        <f>E502/C502</f>
        <v>0.854935192780968</v>
      </c>
    </row>
    <row r="503" spans="1:6" ht="26.25">
      <c r="A503" s="7" t="s">
        <v>92</v>
      </c>
      <c r="B503" s="4" t="s">
        <v>93</v>
      </c>
      <c r="C503" s="5">
        <f>C504+C505</f>
        <v>0</v>
      </c>
      <c r="D503" s="5">
        <f>D504+D505</f>
        <v>0</v>
      </c>
      <c r="E503" s="5">
        <f>E504+E505</f>
        <v>0</v>
      </c>
      <c r="F503" s="24"/>
    </row>
    <row r="504" spans="1:6" ht="12.75">
      <c r="A504" s="7" t="s">
        <v>94</v>
      </c>
      <c r="B504" s="4" t="s">
        <v>95</v>
      </c>
      <c r="C504" s="5"/>
      <c r="D504" s="5"/>
      <c r="E504" s="5"/>
      <c r="F504" s="24"/>
    </row>
    <row r="505" spans="1:6" ht="12.75">
      <c r="A505" s="7" t="s">
        <v>96</v>
      </c>
      <c r="B505" s="4" t="s">
        <v>97</v>
      </c>
      <c r="C505" s="5"/>
      <c r="D505" s="5"/>
      <c r="E505" s="5"/>
      <c r="F505" s="24"/>
    </row>
    <row r="506" spans="1:6" ht="12.75">
      <c r="A506" s="7" t="s">
        <v>298</v>
      </c>
      <c r="B506" s="4" t="s">
        <v>299</v>
      </c>
      <c r="C506" s="5">
        <f>C507+C508+C509</f>
        <v>1219000</v>
      </c>
      <c r="D506" s="5">
        <f>D507+D508+D509</f>
        <v>1219000</v>
      </c>
      <c r="E506" s="5">
        <f>E507+E508+E509</f>
        <v>1042166</v>
      </c>
      <c r="F506" s="24">
        <f aca="true" t="shared" si="103" ref="F506:F513">E506/C506</f>
        <v>0.854935192780968</v>
      </c>
    </row>
    <row r="507" spans="1:6" ht="12.75">
      <c r="A507" s="7" t="s">
        <v>94</v>
      </c>
      <c r="B507" s="4" t="s">
        <v>300</v>
      </c>
      <c r="C507" s="5">
        <v>180000</v>
      </c>
      <c r="D507" s="5">
        <v>180000</v>
      </c>
      <c r="E507" s="5">
        <v>156325</v>
      </c>
      <c r="F507" s="24">
        <f t="shared" si="103"/>
        <v>0.8684722222222222</v>
      </c>
    </row>
    <row r="508" spans="1:6" ht="12.75">
      <c r="A508" s="7" t="s">
        <v>96</v>
      </c>
      <c r="B508" s="4" t="s">
        <v>301</v>
      </c>
      <c r="C508" s="5">
        <v>1017000</v>
      </c>
      <c r="D508" s="5">
        <v>1017000</v>
      </c>
      <c r="E508" s="5">
        <v>885841</v>
      </c>
      <c r="F508" s="24">
        <f t="shared" si="103"/>
        <v>0.8710334316617503</v>
      </c>
    </row>
    <row r="509" spans="1:6" ht="12.75">
      <c r="A509" s="7" t="s">
        <v>295</v>
      </c>
      <c r="B509" s="4" t="s">
        <v>409</v>
      </c>
      <c r="C509" s="5">
        <v>22000</v>
      </c>
      <c r="D509" s="5">
        <v>22000</v>
      </c>
      <c r="E509" s="5"/>
      <c r="F509" s="24">
        <f t="shared" si="103"/>
        <v>0</v>
      </c>
    </row>
    <row r="510" spans="1:6" ht="12.75">
      <c r="A510" s="7" t="s">
        <v>98</v>
      </c>
      <c r="B510" s="4" t="s">
        <v>99</v>
      </c>
      <c r="C510" s="5">
        <f aca="true" t="shared" si="104" ref="C510:E512">C511</f>
        <v>5015000</v>
      </c>
      <c r="D510" s="5">
        <f t="shared" si="104"/>
        <v>1717000</v>
      </c>
      <c r="E510" s="5">
        <f t="shared" si="104"/>
        <v>1299978</v>
      </c>
      <c r="F510" s="24">
        <f t="shared" si="103"/>
        <v>0.25921794616151544</v>
      </c>
    </row>
    <row r="511" spans="1:6" ht="12.75">
      <c r="A511" s="7" t="s">
        <v>100</v>
      </c>
      <c r="B511" s="4" t="s">
        <v>101</v>
      </c>
      <c r="C511" s="5">
        <f t="shared" si="104"/>
        <v>5015000</v>
      </c>
      <c r="D511" s="5">
        <f t="shared" si="104"/>
        <v>1717000</v>
      </c>
      <c r="E511" s="5">
        <f t="shared" si="104"/>
        <v>1299978</v>
      </c>
      <c r="F511" s="24">
        <f t="shared" si="103"/>
        <v>0.25921794616151544</v>
      </c>
    </row>
    <row r="512" spans="1:6" ht="12.75">
      <c r="A512" s="7" t="s">
        <v>102</v>
      </c>
      <c r="B512" s="4" t="s">
        <v>103</v>
      </c>
      <c r="C512" s="5">
        <f t="shared" si="104"/>
        <v>5015000</v>
      </c>
      <c r="D512" s="5">
        <f t="shared" si="104"/>
        <v>1717000</v>
      </c>
      <c r="E512" s="5">
        <f t="shared" si="104"/>
        <v>1299978</v>
      </c>
      <c r="F512" s="24">
        <f t="shared" si="103"/>
        <v>0.25921794616151544</v>
      </c>
    </row>
    <row r="513" spans="1:6" ht="12.75">
      <c r="A513" s="7" t="s">
        <v>110</v>
      </c>
      <c r="B513" s="4" t="s">
        <v>111</v>
      </c>
      <c r="C513" s="5">
        <v>5015000</v>
      </c>
      <c r="D513" s="5">
        <v>1717000</v>
      </c>
      <c r="E513" s="5">
        <v>1299978</v>
      </c>
      <c r="F513" s="24">
        <f t="shared" si="103"/>
        <v>0.25921794616151544</v>
      </c>
    </row>
    <row r="514" spans="1:6" ht="27">
      <c r="A514" s="7" t="s">
        <v>375</v>
      </c>
      <c r="B514" s="4" t="s">
        <v>377</v>
      </c>
      <c r="C514" s="5">
        <f>C515</f>
        <v>0</v>
      </c>
      <c r="D514" s="5">
        <f>D515</f>
        <v>0</v>
      </c>
      <c r="E514" s="5"/>
      <c r="F514" s="24"/>
    </row>
    <row r="515" spans="1:6" ht="27">
      <c r="A515" s="7" t="s">
        <v>384</v>
      </c>
      <c r="B515" s="21">
        <v>8501</v>
      </c>
      <c r="C515" s="5"/>
      <c r="D515" s="5"/>
      <c r="E515" s="5"/>
      <c r="F515" s="24"/>
    </row>
    <row r="516" spans="1:6" ht="26.25">
      <c r="A516" s="7" t="s">
        <v>305</v>
      </c>
      <c r="B516" s="4" t="s">
        <v>306</v>
      </c>
      <c r="C516" s="5">
        <f>C517</f>
        <v>16000</v>
      </c>
      <c r="D516" s="5">
        <f>D517</f>
        <v>56000</v>
      </c>
      <c r="E516" s="5">
        <f>E517</f>
        <v>55999</v>
      </c>
      <c r="F516" s="24">
        <f aca="true" t="shared" si="105" ref="F516:F549">E516/C516</f>
        <v>3.4999375</v>
      </c>
    </row>
    <row r="517" spans="1:6" ht="12.75">
      <c r="A517" s="7" t="s">
        <v>274</v>
      </c>
      <c r="B517" s="4" t="s">
        <v>89</v>
      </c>
      <c r="C517" s="5">
        <f>C518+C521</f>
        <v>16000</v>
      </c>
      <c r="D517" s="5">
        <f>D518+D521</f>
        <v>56000</v>
      </c>
      <c r="E517" s="5">
        <f>E518+E521</f>
        <v>55999</v>
      </c>
      <c r="F517" s="24">
        <f t="shared" si="105"/>
        <v>3.4999375</v>
      </c>
    </row>
    <row r="518" spans="1:6" ht="26.25">
      <c r="A518" s="7" t="s">
        <v>275</v>
      </c>
      <c r="B518" s="4" t="s">
        <v>276</v>
      </c>
      <c r="C518" s="5">
        <f aca="true" t="shared" si="106" ref="C518:E519">C519</f>
        <v>16000</v>
      </c>
      <c r="D518" s="5">
        <f t="shared" si="106"/>
        <v>16000</v>
      </c>
      <c r="E518" s="5">
        <f t="shared" si="106"/>
        <v>16000</v>
      </c>
      <c r="F518" s="24">
        <f t="shared" si="105"/>
        <v>1</v>
      </c>
    </row>
    <row r="519" spans="1:6" ht="12.75">
      <c r="A519" s="7" t="s">
        <v>277</v>
      </c>
      <c r="B519" s="4" t="s">
        <v>278</v>
      </c>
      <c r="C519" s="5">
        <f t="shared" si="106"/>
        <v>16000</v>
      </c>
      <c r="D519" s="5">
        <f t="shared" si="106"/>
        <v>16000</v>
      </c>
      <c r="E519" s="5">
        <f t="shared" si="106"/>
        <v>16000</v>
      </c>
      <c r="F519" s="24">
        <f t="shared" si="105"/>
        <v>1</v>
      </c>
    </row>
    <row r="520" spans="1:6" ht="12.75">
      <c r="A520" s="7" t="s">
        <v>281</v>
      </c>
      <c r="B520" s="4" t="s">
        <v>282</v>
      </c>
      <c r="C520" s="5">
        <v>16000</v>
      </c>
      <c r="D520" s="5">
        <v>16000</v>
      </c>
      <c r="E520" s="5">
        <v>16000</v>
      </c>
      <c r="F520" s="24">
        <f t="shared" si="105"/>
        <v>1</v>
      </c>
    </row>
    <row r="521" spans="1:6" ht="12.75">
      <c r="A521" s="7" t="s">
        <v>98</v>
      </c>
      <c r="B521" s="4" t="s">
        <v>99</v>
      </c>
      <c r="C521" s="5">
        <f aca="true" t="shared" si="107" ref="C521:E523">C522</f>
        <v>0</v>
      </c>
      <c r="D521" s="5">
        <f t="shared" si="107"/>
        <v>40000</v>
      </c>
      <c r="E521" s="5">
        <f t="shared" si="107"/>
        <v>39999</v>
      </c>
      <c r="F521" s="24" t="e">
        <f t="shared" si="105"/>
        <v>#DIV/0!</v>
      </c>
    </row>
    <row r="522" spans="1:6" ht="12.75">
      <c r="A522" s="7" t="s">
        <v>100</v>
      </c>
      <c r="B522" s="4" t="s">
        <v>101</v>
      </c>
      <c r="C522" s="5">
        <f t="shared" si="107"/>
        <v>0</v>
      </c>
      <c r="D522" s="5">
        <f t="shared" si="107"/>
        <v>40000</v>
      </c>
      <c r="E522" s="5">
        <f t="shared" si="107"/>
        <v>39999</v>
      </c>
      <c r="F522" s="24" t="e">
        <f t="shared" si="105"/>
        <v>#DIV/0!</v>
      </c>
    </row>
    <row r="523" spans="1:6" ht="12.75">
      <c r="A523" s="7" t="s">
        <v>102</v>
      </c>
      <c r="B523" s="4" t="s">
        <v>103</v>
      </c>
      <c r="C523" s="5">
        <f t="shared" si="107"/>
        <v>0</v>
      </c>
      <c r="D523" s="5">
        <f t="shared" si="107"/>
        <v>40000</v>
      </c>
      <c r="E523" s="5">
        <f t="shared" si="107"/>
        <v>39999</v>
      </c>
      <c r="F523" s="24" t="e">
        <f t="shared" si="105"/>
        <v>#DIV/0!</v>
      </c>
    </row>
    <row r="524" spans="1:6" ht="12.75">
      <c r="A524" s="7" t="s">
        <v>110</v>
      </c>
      <c r="B524" s="4" t="s">
        <v>111</v>
      </c>
      <c r="C524" s="5"/>
      <c r="D524" s="5">
        <v>40000</v>
      </c>
      <c r="E524" s="5">
        <v>39999</v>
      </c>
      <c r="F524" s="24" t="e">
        <f t="shared" si="105"/>
        <v>#DIV/0!</v>
      </c>
    </row>
    <row r="525" spans="1:6" ht="26.25">
      <c r="A525" s="7" t="s">
        <v>309</v>
      </c>
      <c r="B525" s="4" t="s">
        <v>310</v>
      </c>
      <c r="C525" s="5">
        <f aca="true" t="shared" si="108" ref="C525:E529">C526</f>
        <v>187000</v>
      </c>
      <c r="D525" s="5">
        <f t="shared" si="108"/>
        <v>187000</v>
      </c>
      <c r="E525" s="5">
        <f t="shared" si="108"/>
        <v>174055</v>
      </c>
      <c r="F525" s="24">
        <f t="shared" si="105"/>
        <v>0.9307754010695187</v>
      </c>
    </row>
    <row r="526" spans="1:6" ht="12.75">
      <c r="A526" s="7" t="s">
        <v>311</v>
      </c>
      <c r="B526" s="4" t="s">
        <v>312</v>
      </c>
      <c r="C526" s="5">
        <f t="shared" si="108"/>
        <v>187000</v>
      </c>
      <c r="D526" s="5">
        <f t="shared" si="108"/>
        <v>187000</v>
      </c>
      <c r="E526" s="5">
        <f t="shared" si="108"/>
        <v>174055</v>
      </c>
      <c r="F526" s="24">
        <f t="shared" si="105"/>
        <v>0.9307754010695187</v>
      </c>
    </row>
    <row r="527" spans="1:6" ht="12.75">
      <c r="A527" s="7" t="s">
        <v>274</v>
      </c>
      <c r="B527" s="4" t="s">
        <v>89</v>
      </c>
      <c r="C527" s="5">
        <f t="shared" si="108"/>
        <v>187000</v>
      </c>
      <c r="D527" s="5">
        <f t="shared" si="108"/>
        <v>187000</v>
      </c>
      <c r="E527" s="5">
        <f t="shared" si="108"/>
        <v>174055</v>
      </c>
      <c r="F527" s="24">
        <f t="shared" si="105"/>
        <v>0.9307754010695187</v>
      </c>
    </row>
    <row r="528" spans="1:6" ht="12.75">
      <c r="A528" s="7" t="s">
        <v>98</v>
      </c>
      <c r="B528" s="4" t="s">
        <v>99</v>
      </c>
      <c r="C528" s="5">
        <f t="shared" si="108"/>
        <v>187000</v>
      </c>
      <c r="D528" s="5">
        <f t="shared" si="108"/>
        <v>187000</v>
      </c>
      <c r="E528" s="5">
        <f t="shared" si="108"/>
        <v>174055</v>
      </c>
      <c r="F528" s="24">
        <f t="shared" si="105"/>
        <v>0.9307754010695187</v>
      </c>
    </row>
    <row r="529" spans="1:6" ht="12.75">
      <c r="A529" s="7" t="s">
        <v>100</v>
      </c>
      <c r="B529" s="4" t="s">
        <v>101</v>
      </c>
      <c r="C529" s="5">
        <f>C530</f>
        <v>187000</v>
      </c>
      <c r="D529" s="5">
        <f t="shared" si="108"/>
        <v>187000</v>
      </c>
      <c r="E529" s="5">
        <f t="shared" si="108"/>
        <v>174055</v>
      </c>
      <c r="F529" s="24">
        <f t="shared" si="105"/>
        <v>0.9307754010695187</v>
      </c>
    </row>
    <row r="530" spans="1:6" ht="12.75">
      <c r="A530" s="7" t="s">
        <v>102</v>
      </c>
      <c r="B530" s="4" t="s">
        <v>103</v>
      </c>
      <c r="C530" s="5">
        <f>C531+C532</f>
        <v>187000</v>
      </c>
      <c r="D530" s="5">
        <f>D531+D532</f>
        <v>187000</v>
      </c>
      <c r="E530" s="5">
        <f>E531+E532</f>
        <v>174055</v>
      </c>
      <c r="F530" s="24">
        <f t="shared" si="105"/>
        <v>0.9307754010695187</v>
      </c>
    </row>
    <row r="531" spans="1:6" ht="12.75">
      <c r="A531" s="7" t="s">
        <v>106</v>
      </c>
      <c r="B531" s="4" t="s">
        <v>107</v>
      </c>
      <c r="C531" s="5">
        <v>100000</v>
      </c>
      <c r="D531" s="5">
        <v>100000</v>
      </c>
      <c r="E531" s="5">
        <v>89428</v>
      </c>
      <c r="F531" s="24">
        <f t="shared" si="105"/>
        <v>0.89428</v>
      </c>
    </row>
    <row r="532" spans="1:6" ht="12.75">
      <c r="A532" s="7" t="s">
        <v>110</v>
      </c>
      <c r="B532" s="4" t="s">
        <v>111</v>
      </c>
      <c r="C532" s="5">
        <v>87000</v>
      </c>
      <c r="D532" s="5">
        <v>87000</v>
      </c>
      <c r="E532" s="5">
        <v>84627</v>
      </c>
      <c r="F532" s="24">
        <f t="shared" si="105"/>
        <v>0.9727241379310345</v>
      </c>
    </row>
    <row r="533" spans="1:6" ht="26.25">
      <c r="A533" s="7" t="s">
        <v>350</v>
      </c>
      <c r="B533" s="4" t="s">
        <v>314</v>
      </c>
      <c r="C533" s="5">
        <f>C534+C540+C554+C571</f>
        <v>48722000</v>
      </c>
      <c r="D533" s="5">
        <f>D534+D540+D554+D571</f>
        <v>45875000</v>
      </c>
      <c r="E533" s="5">
        <f>E534+E540+E554+E571</f>
        <v>27946510</v>
      </c>
      <c r="F533" s="24">
        <f t="shared" si="105"/>
        <v>0.5735911908378145</v>
      </c>
    </row>
    <row r="534" spans="1:6" ht="12.75">
      <c r="A534" s="7" t="s">
        <v>351</v>
      </c>
      <c r="B534" s="4" t="s">
        <v>316</v>
      </c>
      <c r="C534" s="5">
        <f aca="true" t="shared" si="109" ref="C534:E538">C535</f>
        <v>0</v>
      </c>
      <c r="D534" s="5">
        <f t="shared" si="109"/>
        <v>102000</v>
      </c>
      <c r="E534" s="5">
        <f t="shared" si="109"/>
        <v>101999</v>
      </c>
      <c r="F534" s="24" t="e">
        <f t="shared" si="105"/>
        <v>#DIV/0!</v>
      </c>
    </row>
    <row r="535" spans="1:6" ht="12.75">
      <c r="A535" s="7" t="s">
        <v>274</v>
      </c>
      <c r="B535" s="4" t="s">
        <v>89</v>
      </c>
      <c r="C535" s="5">
        <f t="shared" si="109"/>
        <v>0</v>
      </c>
      <c r="D535" s="5">
        <f t="shared" si="109"/>
        <v>102000</v>
      </c>
      <c r="E535" s="5">
        <f t="shared" si="109"/>
        <v>101999</v>
      </c>
      <c r="F535" s="24" t="e">
        <f t="shared" si="105"/>
        <v>#DIV/0!</v>
      </c>
    </row>
    <row r="536" spans="1:6" ht="12.75">
      <c r="A536" s="7" t="s">
        <v>98</v>
      </c>
      <c r="B536" s="4" t="s">
        <v>99</v>
      </c>
      <c r="C536" s="5">
        <f t="shared" si="109"/>
        <v>0</v>
      </c>
      <c r="D536" s="5">
        <f t="shared" si="109"/>
        <v>102000</v>
      </c>
      <c r="E536" s="5">
        <f t="shared" si="109"/>
        <v>101999</v>
      </c>
      <c r="F536" s="24" t="e">
        <f t="shared" si="105"/>
        <v>#DIV/0!</v>
      </c>
    </row>
    <row r="537" spans="1:6" ht="12.75">
      <c r="A537" s="7" t="s">
        <v>100</v>
      </c>
      <c r="B537" s="4" t="s">
        <v>101</v>
      </c>
      <c r="C537" s="5">
        <f t="shared" si="109"/>
        <v>0</v>
      </c>
      <c r="D537" s="5">
        <f t="shared" si="109"/>
        <v>102000</v>
      </c>
      <c r="E537" s="5">
        <f t="shared" si="109"/>
        <v>101999</v>
      </c>
      <c r="F537" s="24" t="e">
        <f t="shared" si="105"/>
        <v>#DIV/0!</v>
      </c>
    </row>
    <row r="538" spans="1:6" ht="12.75">
      <c r="A538" s="7" t="s">
        <v>102</v>
      </c>
      <c r="B538" s="4" t="s">
        <v>103</v>
      </c>
      <c r="C538" s="5">
        <f t="shared" si="109"/>
        <v>0</v>
      </c>
      <c r="D538" s="5">
        <f t="shared" si="109"/>
        <v>102000</v>
      </c>
      <c r="E538" s="5">
        <f t="shared" si="109"/>
        <v>101999</v>
      </c>
      <c r="F538" s="24" t="e">
        <f t="shared" si="105"/>
        <v>#DIV/0!</v>
      </c>
    </row>
    <row r="539" spans="1:6" ht="12.75">
      <c r="A539" s="7" t="s">
        <v>110</v>
      </c>
      <c r="B539" s="4" t="s">
        <v>111</v>
      </c>
      <c r="C539" s="5"/>
      <c r="D539" s="5">
        <v>102000</v>
      </c>
      <c r="E539" s="5">
        <v>101999</v>
      </c>
      <c r="F539" s="24" t="e">
        <f t="shared" si="105"/>
        <v>#DIV/0!</v>
      </c>
    </row>
    <row r="540" spans="1:6" ht="12.75">
      <c r="A540" s="7" t="s">
        <v>317</v>
      </c>
      <c r="B540" s="4" t="s">
        <v>318</v>
      </c>
      <c r="C540" s="5">
        <f>C541</f>
        <v>25710000</v>
      </c>
      <c r="D540" s="5">
        <f>D541</f>
        <v>24007000</v>
      </c>
      <c r="E540" s="5">
        <f>E541</f>
        <v>21051741</v>
      </c>
      <c r="F540" s="24">
        <f t="shared" si="105"/>
        <v>0.8188152858809802</v>
      </c>
    </row>
    <row r="541" spans="1:6" ht="12.75">
      <c r="A541" s="7" t="s">
        <v>274</v>
      </c>
      <c r="B541" s="4" t="s">
        <v>89</v>
      </c>
      <c r="C541" s="5">
        <f>C542+C547+C550</f>
        <v>25710000</v>
      </c>
      <c r="D541" s="5">
        <f>D542+D547+D550</f>
        <v>24007000</v>
      </c>
      <c r="E541" s="5">
        <f>E542+E547+E550</f>
        <v>21051741</v>
      </c>
      <c r="F541" s="24">
        <f t="shared" si="105"/>
        <v>0.8188152858809802</v>
      </c>
    </row>
    <row r="542" spans="1:6" ht="26.25">
      <c r="A542" s="7" t="s">
        <v>275</v>
      </c>
      <c r="B542" s="4" t="s">
        <v>276</v>
      </c>
      <c r="C542" s="5">
        <f>C543</f>
        <v>21844000</v>
      </c>
      <c r="D542" s="5">
        <f>D543</f>
        <v>24007000</v>
      </c>
      <c r="E542" s="5">
        <f>E543</f>
        <v>21051741</v>
      </c>
      <c r="F542" s="24">
        <f t="shared" si="105"/>
        <v>0.9637310474272112</v>
      </c>
    </row>
    <row r="543" spans="1:6" ht="12.75">
      <c r="A543" s="7" t="s">
        <v>277</v>
      </c>
      <c r="B543" s="4" t="s">
        <v>278</v>
      </c>
      <c r="C543" s="5">
        <f>C544+C546</f>
        <v>21844000</v>
      </c>
      <c r="D543" s="5">
        <f>D544+D546</f>
        <v>24007000</v>
      </c>
      <c r="E543" s="5">
        <f>E544+E546</f>
        <v>21051741</v>
      </c>
      <c r="F543" s="24">
        <f t="shared" si="105"/>
        <v>0.9637310474272112</v>
      </c>
    </row>
    <row r="544" spans="1:6" ht="26.25">
      <c r="A544" s="7" t="s">
        <v>279</v>
      </c>
      <c r="B544" s="4" t="s">
        <v>280</v>
      </c>
      <c r="C544" s="5">
        <v>21386000</v>
      </c>
      <c r="D544" s="5">
        <v>23549000</v>
      </c>
      <c r="E544" s="5">
        <v>20697451</v>
      </c>
      <c r="F544" s="24">
        <f t="shared" si="105"/>
        <v>0.9678037501168989</v>
      </c>
    </row>
    <row r="545" spans="1:6" ht="12.75">
      <c r="A545" s="7" t="s">
        <v>435</v>
      </c>
      <c r="B545" s="4" t="s">
        <v>280</v>
      </c>
      <c r="C545" s="5"/>
      <c r="D545" s="5">
        <v>756000</v>
      </c>
      <c r="E545" s="5">
        <v>723497</v>
      </c>
      <c r="F545" s="24" t="e">
        <f t="shared" si="105"/>
        <v>#DIV/0!</v>
      </c>
    </row>
    <row r="546" spans="1:6" ht="12.75">
      <c r="A546" s="7" t="s">
        <v>281</v>
      </c>
      <c r="B546" s="4" t="s">
        <v>282</v>
      </c>
      <c r="C546" s="5">
        <v>458000</v>
      </c>
      <c r="D546" s="5">
        <v>458000</v>
      </c>
      <c r="E546" s="5">
        <v>354290</v>
      </c>
      <c r="F546" s="24">
        <f t="shared" si="105"/>
        <v>0.7735589519650655</v>
      </c>
    </row>
    <row r="547" spans="1:6" ht="12.75">
      <c r="A547" s="7" t="s">
        <v>283</v>
      </c>
      <c r="B547" s="4" t="s">
        <v>284</v>
      </c>
      <c r="C547" s="5">
        <f aca="true" t="shared" si="110" ref="C547:E548">C548</f>
        <v>3866000</v>
      </c>
      <c r="D547" s="5">
        <f t="shared" si="110"/>
        <v>0</v>
      </c>
      <c r="E547" s="5">
        <f t="shared" si="110"/>
        <v>0</v>
      </c>
      <c r="F547" s="24">
        <f t="shared" si="105"/>
        <v>0</v>
      </c>
    </row>
    <row r="548" spans="1:6" ht="39">
      <c r="A548" s="7" t="s">
        <v>285</v>
      </c>
      <c r="B548" s="4" t="s">
        <v>286</v>
      </c>
      <c r="C548" s="5">
        <f t="shared" si="110"/>
        <v>3866000</v>
      </c>
      <c r="D548" s="5">
        <f t="shared" si="110"/>
        <v>0</v>
      </c>
      <c r="E548" s="5">
        <f t="shared" si="110"/>
        <v>0</v>
      </c>
      <c r="F548" s="24">
        <f t="shared" si="105"/>
        <v>0</v>
      </c>
    </row>
    <row r="549" spans="1:6" ht="12.75">
      <c r="A549" s="7" t="s">
        <v>287</v>
      </c>
      <c r="B549" s="4" t="s">
        <v>288</v>
      </c>
      <c r="C549" s="5">
        <v>3866000</v>
      </c>
      <c r="D549" s="5"/>
      <c r="E549" s="5"/>
      <c r="F549" s="24">
        <f t="shared" si="105"/>
        <v>0</v>
      </c>
    </row>
    <row r="550" spans="1:6" ht="12.75">
      <c r="A550" s="7" t="s">
        <v>98</v>
      </c>
      <c r="B550" s="4" t="s">
        <v>99</v>
      </c>
      <c r="C550" s="5">
        <f aca="true" t="shared" si="111" ref="C550:D552">C551</f>
        <v>0</v>
      </c>
      <c r="D550" s="5">
        <f t="shared" si="111"/>
        <v>0</v>
      </c>
      <c r="E550" s="5"/>
      <c r="F550" s="24"/>
    </row>
    <row r="551" spans="1:6" ht="12.75">
      <c r="A551" s="7" t="s">
        <v>100</v>
      </c>
      <c r="B551" s="4" t="s">
        <v>101</v>
      </c>
      <c r="C551" s="5">
        <f t="shared" si="111"/>
        <v>0</v>
      </c>
      <c r="D551" s="5">
        <f t="shared" si="111"/>
        <v>0</v>
      </c>
      <c r="E551" s="5"/>
      <c r="F551" s="24"/>
    </row>
    <row r="552" spans="1:6" ht="12.75">
      <c r="A552" s="7" t="s">
        <v>102</v>
      </c>
      <c r="B552" s="4" t="s">
        <v>103</v>
      </c>
      <c r="C552" s="5">
        <f t="shared" si="111"/>
        <v>0</v>
      </c>
      <c r="D552" s="5">
        <f t="shared" si="111"/>
        <v>0</v>
      </c>
      <c r="E552" s="5"/>
      <c r="F552" s="24"/>
    </row>
    <row r="553" spans="1:6" ht="12.75">
      <c r="A553" s="7" t="s">
        <v>110</v>
      </c>
      <c r="B553" s="4" t="s">
        <v>111</v>
      </c>
      <c r="C553" s="5"/>
      <c r="D553" s="5"/>
      <c r="E553" s="5"/>
      <c r="F553" s="24"/>
    </row>
    <row r="554" spans="1:6" ht="26.25">
      <c r="A554" s="7" t="s">
        <v>319</v>
      </c>
      <c r="B554" s="4" t="s">
        <v>320</v>
      </c>
      <c r="C554" s="5">
        <f>C555</f>
        <v>19584000</v>
      </c>
      <c r="D554" s="5">
        <f>D555</f>
        <v>18398000</v>
      </c>
      <c r="E554" s="5">
        <f>E555</f>
        <v>4551865</v>
      </c>
      <c r="F554" s="24">
        <f aca="true" t="shared" si="112" ref="F554:F581">E554/C554</f>
        <v>0.2324277471405229</v>
      </c>
    </row>
    <row r="555" spans="1:6" ht="12.75">
      <c r="A555" s="7" t="s">
        <v>274</v>
      </c>
      <c r="B555" s="4" t="s">
        <v>89</v>
      </c>
      <c r="C555" s="5">
        <f>C556+C559+C562+C567</f>
        <v>19584000</v>
      </c>
      <c r="D555" s="5">
        <f>D556+D559+D562+D567</f>
        <v>18398000</v>
      </c>
      <c r="E555" s="5">
        <f>E556+E559+E562+E567</f>
        <v>4551865</v>
      </c>
      <c r="F555" s="24">
        <f t="shared" si="112"/>
        <v>0.2324277471405229</v>
      </c>
    </row>
    <row r="556" spans="1:6" ht="26.25">
      <c r="A556" s="7" t="s">
        <v>275</v>
      </c>
      <c r="B556" s="4" t="s">
        <v>276</v>
      </c>
      <c r="C556" s="5">
        <f aca="true" t="shared" si="113" ref="C556:E557">C557</f>
        <v>1046000</v>
      </c>
      <c r="D556" s="5">
        <f t="shared" si="113"/>
        <v>1854000</v>
      </c>
      <c r="E556" s="5">
        <f t="shared" si="113"/>
        <v>1814779</v>
      </c>
      <c r="F556" s="24">
        <f t="shared" si="112"/>
        <v>1.734970363288719</v>
      </c>
    </row>
    <row r="557" spans="1:6" ht="12.75">
      <c r="A557" s="7" t="s">
        <v>277</v>
      </c>
      <c r="B557" s="4" t="s">
        <v>278</v>
      </c>
      <c r="C557" s="5">
        <f t="shared" si="113"/>
        <v>1046000</v>
      </c>
      <c r="D557" s="5">
        <f t="shared" si="113"/>
        <v>1854000</v>
      </c>
      <c r="E557" s="5">
        <f t="shared" si="113"/>
        <v>1814779</v>
      </c>
      <c r="F557" s="24">
        <f t="shared" si="112"/>
        <v>1.734970363288719</v>
      </c>
    </row>
    <row r="558" spans="1:6" ht="12.75">
      <c r="A558" s="7" t="s">
        <v>281</v>
      </c>
      <c r="B558" s="4" t="s">
        <v>282</v>
      </c>
      <c r="C558" s="5">
        <v>1046000</v>
      </c>
      <c r="D558" s="5">
        <v>1854000</v>
      </c>
      <c r="E558" s="5">
        <v>1814779</v>
      </c>
      <c r="F558" s="24">
        <f t="shared" si="112"/>
        <v>1.734970363288719</v>
      </c>
    </row>
    <row r="559" spans="1:6" ht="39">
      <c r="A559" s="7" t="s">
        <v>291</v>
      </c>
      <c r="B559" s="4" t="s">
        <v>292</v>
      </c>
      <c r="C559" s="5">
        <f aca="true" t="shared" si="114" ref="C559:E560">C560</f>
        <v>1949000</v>
      </c>
      <c r="D559" s="5">
        <f t="shared" si="114"/>
        <v>1949000</v>
      </c>
      <c r="E559" s="5">
        <f t="shared" si="114"/>
        <v>0</v>
      </c>
      <c r="F559" s="24">
        <f t="shared" si="112"/>
        <v>0</v>
      </c>
    </row>
    <row r="560" spans="1:6" ht="26.25">
      <c r="A560" s="7" t="s">
        <v>293</v>
      </c>
      <c r="B560" s="4" t="s">
        <v>294</v>
      </c>
      <c r="C560" s="5">
        <f t="shared" si="114"/>
        <v>1949000</v>
      </c>
      <c r="D560" s="5">
        <f t="shared" si="114"/>
        <v>1949000</v>
      </c>
      <c r="E560" s="5">
        <f t="shared" si="114"/>
        <v>0</v>
      </c>
      <c r="F560" s="24">
        <f t="shared" si="112"/>
        <v>0</v>
      </c>
    </row>
    <row r="561" spans="1:6" ht="12.75">
      <c r="A561" s="7" t="s">
        <v>295</v>
      </c>
      <c r="B561" s="4" t="s">
        <v>296</v>
      </c>
      <c r="C561" s="5">
        <v>1949000</v>
      </c>
      <c r="D561" s="5">
        <v>1949000</v>
      </c>
      <c r="E561" s="5"/>
      <c r="F561" s="24">
        <f t="shared" si="112"/>
        <v>0</v>
      </c>
    </row>
    <row r="562" spans="1:6" ht="39">
      <c r="A562" s="7" t="s">
        <v>90</v>
      </c>
      <c r="B562" s="4" t="s">
        <v>91</v>
      </c>
      <c r="C562" s="5">
        <f>C563</f>
        <v>13541000</v>
      </c>
      <c r="D562" s="5">
        <f>D563</f>
        <v>13401000</v>
      </c>
      <c r="E562" s="5">
        <f>E563</f>
        <v>2611122</v>
      </c>
      <c r="F562" s="24">
        <f t="shared" si="112"/>
        <v>0.1928308101321911</v>
      </c>
    </row>
    <row r="563" spans="1:6" ht="26.25">
      <c r="A563" s="7" t="s">
        <v>92</v>
      </c>
      <c r="B563" s="4" t="s">
        <v>93</v>
      </c>
      <c r="C563" s="5">
        <f>C564+C565+C566</f>
        <v>13541000</v>
      </c>
      <c r="D563" s="5">
        <f>D564+D565+D566</f>
        <v>13401000</v>
      </c>
      <c r="E563" s="5">
        <f>E564+E565+E566</f>
        <v>2611122</v>
      </c>
      <c r="F563" s="24">
        <f t="shared" si="112"/>
        <v>0.1928308101321911</v>
      </c>
    </row>
    <row r="564" spans="1:6" ht="12.75">
      <c r="A564" s="7" t="s">
        <v>94</v>
      </c>
      <c r="B564" s="4" t="s">
        <v>95</v>
      </c>
      <c r="C564" s="5">
        <v>1733000</v>
      </c>
      <c r="D564" s="5">
        <v>1733000</v>
      </c>
      <c r="E564" s="5">
        <v>315740</v>
      </c>
      <c r="F564" s="24">
        <f t="shared" si="112"/>
        <v>0.1821927293710329</v>
      </c>
    </row>
    <row r="565" spans="1:6" ht="12.75">
      <c r="A565" s="7" t="s">
        <v>96</v>
      </c>
      <c r="B565" s="4" t="s">
        <v>97</v>
      </c>
      <c r="C565" s="5">
        <v>9814000</v>
      </c>
      <c r="D565" s="5">
        <v>9814000</v>
      </c>
      <c r="E565" s="5">
        <v>1789197</v>
      </c>
      <c r="F565" s="24">
        <f t="shared" si="112"/>
        <v>0.1823106786223762</v>
      </c>
    </row>
    <row r="566" spans="1:6" ht="12.75">
      <c r="A566" s="7" t="s">
        <v>295</v>
      </c>
      <c r="B566" s="4" t="s">
        <v>297</v>
      </c>
      <c r="C566" s="5">
        <v>1994000</v>
      </c>
      <c r="D566" s="5">
        <v>1854000</v>
      </c>
      <c r="E566" s="5">
        <v>506185</v>
      </c>
      <c r="F566" s="24">
        <f t="shared" si="112"/>
        <v>0.2538540621865597</v>
      </c>
    </row>
    <row r="567" spans="1:6" ht="12.75">
      <c r="A567" s="7" t="s">
        <v>98</v>
      </c>
      <c r="B567" s="4" t="s">
        <v>99</v>
      </c>
      <c r="C567" s="5">
        <f aca="true" t="shared" si="115" ref="C567:E569">C568</f>
        <v>3048000</v>
      </c>
      <c r="D567" s="5">
        <f t="shared" si="115"/>
        <v>1194000</v>
      </c>
      <c r="E567" s="5">
        <f t="shared" si="115"/>
        <v>125964</v>
      </c>
      <c r="F567" s="24">
        <f t="shared" si="112"/>
        <v>0.04132677165354331</v>
      </c>
    </row>
    <row r="568" spans="1:6" ht="12.75">
      <c r="A568" s="7" t="s">
        <v>100</v>
      </c>
      <c r="B568" s="4" t="s">
        <v>101</v>
      </c>
      <c r="C568" s="5">
        <f t="shared" si="115"/>
        <v>3048000</v>
      </c>
      <c r="D568" s="5">
        <f t="shared" si="115"/>
        <v>1194000</v>
      </c>
      <c r="E568" s="5">
        <f t="shared" si="115"/>
        <v>125964</v>
      </c>
      <c r="F568" s="24">
        <f t="shared" si="112"/>
        <v>0.04132677165354331</v>
      </c>
    </row>
    <row r="569" spans="1:6" ht="12.75">
      <c r="A569" s="7" t="s">
        <v>102</v>
      </c>
      <c r="B569" s="4" t="s">
        <v>103</v>
      </c>
      <c r="C569" s="5">
        <f t="shared" si="115"/>
        <v>3048000</v>
      </c>
      <c r="D569" s="5">
        <f t="shared" si="115"/>
        <v>1194000</v>
      </c>
      <c r="E569" s="5">
        <f t="shared" si="115"/>
        <v>125964</v>
      </c>
      <c r="F569" s="24">
        <f t="shared" si="112"/>
        <v>0.04132677165354331</v>
      </c>
    </row>
    <row r="570" spans="1:6" ht="12.75">
      <c r="A570" s="7" t="s">
        <v>110</v>
      </c>
      <c r="B570" s="4" t="s">
        <v>111</v>
      </c>
      <c r="C570" s="5">
        <v>3048000</v>
      </c>
      <c r="D570" s="5">
        <v>1194000</v>
      </c>
      <c r="E570" s="5">
        <v>125964</v>
      </c>
      <c r="F570" s="24">
        <f t="shared" si="112"/>
        <v>0.04132677165354331</v>
      </c>
    </row>
    <row r="571" spans="1:6" ht="39">
      <c r="A571" s="7" t="s">
        <v>345</v>
      </c>
      <c r="B571" s="4" t="s">
        <v>322</v>
      </c>
      <c r="C571" s="5">
        <f>C572</f>
        <v>3428000</v>
      </c>
      <c r="D571" s="5">
        <f>D572</f>
        <v>3368000</v>
      </c>
      <c r="E571" s="5">
        <f>E572</f>
        <v>2240905</v>
      </c>
      <c r="F571" s="24">
        <f t="shared" si="112"/>
        <v>0.6537062427071179</v>
      </c>
    </row>
    <row r="572" spans="1:6" ht="12.75">
      <c r="A572" s="7" t="s">
        <v>274</v>
      </c>
      <c r="B572" s="4" t="s">
        <v>89</v>
      </c>
      <c r="C572" s="5">
        <f>C573+C577</f>
        <v>3428000</v>
      </c>
      <c r="D572" s="5">
        <f>D573+D577</f>
        <v>3368000</v>
      </c>
      <c r="E572" s="5">
        <f>E573+E577</f>
        <v>2240905</v>
      </c>
      <c r="F572" s="24">
        <f t="shared" si="112"/>
        <v>0.6537062427071179</v>
      </c>
    </row>
    <row r="573" spans="1:6" ht="39">
      <c r="A573" s="7" t="s">
        <v>90</v>
      </c>
      <c r="B573" s="4" t="s">
        <v>91</v>
      </c>
      <c r="C573" s="5">
        <f>C574</f>
        <v>1475000</v>
      </c>
      <c r="D573" s="5">
        <f>D574</f>
        <v>1475000</v>
      </c>
      <c r="E573" s="5">
        <f>E574</f>
        <v>636590</v>
      </c>
      <c r="F573" s="24">
        <f t="shared" si="112"/>
        <v>0.4315864406779661</v>
      </c>
    </row>
    <row r="574" spans="1:6" ht="12.75">
      <c r="A574" s="7" t="s">
        <v>298</v>
      </c>
      <c r="B574" s="4" t="s">
        <v>299</v>
      </c>
      <c r="C574" s="5">
        <f>C575+C576</f>
        <v>1475000</v>
      </c>
      <c r="D574" s="5">
        <f>D575+D576</f>
        <v>1475000</v>
      </c>
      <c r="E574" s="5">
        <f>E575+E576</f>
        <v>636590</v>
      </c>
      <c r="F574" s="24">
        <f t="shared" si="112"/>
        <v>0.4315864406779661</v>
      </c>
    </row>
    <row r="575" spans="1:6" ht="12.75">
      <c r="A575" s="7" t="s">
        <v>94</v>
      </c>
      <c r="B575" s="4" t="s">
        <v>300</v>
      </c>
      <c r="C575" s="5">
        <v>230000</v>
      </c>
      <c r="D575" s="5">
        <v>230000</v>
      </c>
      <c r="E575" s="5">
        <v>99051</v>
      </c>
      <c r="F575" s="24">
        <f t="shared" si="112"/>
        <v>0.43065652173913044</v>
      </c>
    </row>
    <row r="576" spans="1:6" ht="12.75">
      <c r="A576" s="7" t="s">
        <v>96</v>
      </c>
      <c r="B576" s="4" t="s">
        <v>301</v>
      </c>
      <c r="C576" s="5">
        <v>1245000</v>
      </c>
      <c r="D576" s="5">
        <v>1245000</v>
      </c>
      <c r="E576" s="5">
        <v>537539</v>
      </c>
      <c r="F576" s="24">
        <f t="shared" si="112"/>
        <v>0.4317582329317269</v>
      </c>
    </row>
    <row r="577" spans="1:6" ht="12.75">
      <c r="A577" s="7" t="s">
        <v>98</v>
      </c>
      <c r="B577" s="4" t="s">
        <v>99</v>
      </c>
      <c r="C577" s="5">
        <f aca="true" t="shared" si="116" ref="C577:E578">C578</f>
        <v>1953000</v>
      </c>
      <c r="D577" s="5">
        <f t="shared" si="116"/>
        <v>1893000</v>
      </c>
      <c r="E577" s="5">
        <f t="shared" si="116"/>
        <v>1604315</v>
      </c>
      <c r="F577" s="24">
        <f t="shared" si="112"/>
        <v>0.8214618535586278</v>
      </c>
    </row>
    <row r="578" spans="1:6" ht="12.75">
      <c r="A578" s="7" t="s">
        <v>100</v>
      </c>
      <c r="B578" s="4" t="s">
        <v>101</v>
      </c>
      <c r="C578" s="5">
        <f t="shared" si="116"/>
        <v>1953000</v>
      </c>
      <c r="D578" s="5">
        <f t="shared" si="116"/>
        <v>1893000</v>
      </c>
      <c r="E578" s="5">
        <f t="shared" si="116"/>
        <v>1604315</v>
      </c>
      <c r="F578" s="24">
        <f t="shared" si="112"/>
        <v>0.8214618535586278</v>
      </c>
    </row>
    <row r="579" spans="1:6" ht="12.75">
      <c r="A579" s="7" t="s">
        <v>102</v>
      </c>
      <c r="B579" s="4" t="s">
        <v>103</v>
      </c>
      <c r="C579" s="5">
        <f>C580+C581+C582+C583</f>
        <v>1953000</v>
      </c>
      <c r="D579" s="5">
        <f>D580+D581+D582+D583</f>
        <v>1893000</v>
      </c>
      <c r="E579" s="5">
        <f>E580+E581+E582+E583</f>
        <v>1604315</v>
      </c>
      <c r="F579" s="24">
        <f t="shared" si="112"/>
        <v>0.8214618535586278</v>
      </c>
    </row>
    <row r="580" spans="1:6" ht="12.75">
      <c r="A580" s="7" t="s">
        <v>104</v>
      </c>
      <c r="B580" s="4" t="s">
        <v>105</v>
      </c>
      <c r="C580" s="5">
        <v>1953000</v>
      </c>
      <c r="D580" s="5">
        <v>1768000</v>
      </c>
      <c r="E580" s="5">
        <v>1484760</v>
      </c>
      <c r="F580" s="24">
        <f t="shared" si="112"/>
        <v>0.7602457757296467</v>
      </c>
    </row>
    <row r="581" spans="1:6" ht="12.75">
      <c r="A581" s="7" t="s">
        <v>106</v>
      </c>
      <c r="B581" s="4" t="s">
        <v>107</v>
      </c>
      <c r="C581" s="5"/>
      <c r="D581" s="5">
        <v>95000</v>
      </c>
      <c r="E581" s="5">
        <v>89555</v>
      </c>
      <c r="F581" s="24" t="e">
        <f t="shared" si="112"/>
        <v>#DIV/0!</v>
      </c>
    </row>
    <row r="582" spans="1:6" ht="12.75">
      <c r="A582" s="7" t="s">
        <v>108</v>
      </c>
      <c r="B582" s="4" t="s">
        <v>109</v>
      </c>
      <c r="C582" s="5"/>
      <c r="D582" s="5"/>
      <c r="E582" s="5"/>
      <c r="F582" s="24"/>
    </row>
    <row r="583" spans="1:6" ht="12.75">
      <c r="A583" s="7" t="s">
        <v>110</v>
      </c>
      <c r="B583" s="4" t="s">
        <v>111</v>
      </c>
      <c r="C583" s="5"/>
      <c r="D583" s="5">
        <v>30000</v>
      </c>
      <c r="E583" s="5">
        <v>30000</v>
      </c>
      <c r="F583" s="24" t="e">
        <f aca="true" t="shared" si="117" ref="F583:F589">E583/C583</f>
        <v>#DIV/0!</v>
      </c>
    </row>
    <row r="584" spans="1:6" ht="26.25">
      <c r="A584" s="7" t="s">
        <v>323</v>
      </c>
      <c r="B584" s="4" t="s">
        <v>324</v>
      </c>
      <c r="C584" s="5">
        <f>C585+C590</f>
        <v>751000</v>
      </c>
      <c r="D584" s="5">
        <f>D585+D590</f>
        <v>751000</v>
      </c>
      <c r="E584" s="5">
        <f>E585+E590</f>
        <v>-18000</v>
      </c>
      <c r="F584" s="24">
        <f t="shared" si="117"/>
        <v>-0.023968042609853527</v>
      </c>
    </row>
    <row r="585" spans="1:6" ht="26.25">
      <c r="A585" s="7" t="s">
        <v>325</v>
      </c>
      <c r="B585" s="4" t="s">
        <v>326</v>
      </c>
      <c r="C585" s="5">
        <f aca="true" t="shared" si="118" ref="C585:E588">C586</f>
        <v>751000</v>
      </c>
      <c r="D585" s="5">
        <f t="shared" si="118"/>
        <v>751000</v>
      </c>
      <c r="E585" s="5">
        <f t="shared" si="118"/>
        <v>0</v>
      </c>
      <c r="F585" s="24">
        <f t="shared" si="117"/>
        <v>0</v>
      </c>
    </row>
    <row r="586" spans="1:6" ht="12.75">
      <c r="A586" s="7" t="s">
        <v>274</v>
      </c>
      <c r="B586" s="4" t="s">
        <v>89</v>
      </c>
      <c r="C586" s="5">
        <f t="shared" si="118"/>
        <v>751000</v>
      </c>
      <c r="D586" s="5">
        <f t="shared" si="118"/>
        <v>751000</v>
      </c>
      <c r="E586" s="5">
        <f t="shared" si="118"/>
        <v>0</v>
      </c>
      <c r="F586" s="24">
        <f t="shared" si="117"/>
        <v>0</v>
      </c>
    </row>
    <row r="587" spans="1:6" ht="12.75">
      <c r="A587" s="7" t="s">
        <v>283</v>
      </c>
      <c r="B587" s="4" t="s">
        <v>284</v>
      </c>
      <c r="C587" s="5">
        <f t="shared" si="118"/>
        <v>751000</v>
      </c>
      <c r="D587" s="5">
        <f t="shared" si="118"/>
        <v>751000</v>
      </c>
      <c r="E587" s="5">
        <f t="shared" si="118"/>
        <v>0</v>
      </c>
      <c r="F587" s="24">
        <f t="shared" si="117"/>
        <v>0</v>
      </c>
    </row>
    <row r="588" spans="1:6" ht="39">
      <c r="A588" s="7" t="s">
        <v>285</v>
      </c>
      <c r="B588" s="4" t="s">
        <v>286</v>
      </c>
      <c r="C588" s="5">
        <f t="shared" si="118"/>
        <v>751000</v>
      </c>
      <c r="D588" s="5">
        <f t="shared" si="118"/>
        <v>751000</v>
      </c>
      <c r="E588" s="5">
        <f t="shared" si="118"/>
        <v>0</v>
      </c>
      <c r="F588" s="24">
        <f t="shared" si="117"/>
        <v>0</v>
      </c>
    </row>
    <row r="589" spans="1:6" ht="12.75">
      <c r="A589" s="7" t="s">
        <v>287</v>
      </c>
      <c r="B589" s="4" t="s">
        <v>288</v>
      </c>
      <c r="C589" s="5">
        <v>751000</v>
      </c>
      <c r="D589" s="5">
        <v>751000</v>
      </c>
      <c r="E589" s="5"/>
      <c r="F589" s="24">
        <f t="shared" si="117"/>
        <v>0</v>
      </c>
    </row>
    <row r="590" spans="1:6" ht="12.75">
      <c r="A590" s="7" t="s">
        <v>327</v>
      </c>
      <c r="B590" s="4" t="s">
        <v>328</v>
      </c>
      <c r="C590" s="5">
        <f>C591</f>
        <v>0</v>
      </c>
      <c r="D590" s="5">
        <f>D591</f>
        <v>0</v>
      </c>
      <c r="E590" s="5">
        <f>E591</f>
        <v>-18000</v>
      </c>
      <c r="F590" s="24"/>
    </row>
    <row r="591" spans="1:6" ht="12.75">
      <c r="A591" s="7" t="s">
        <v>274</v>
      </c>
      <c r="B591" s="4" t="s">
        <v>89</v>
      </c>
      <c r="C591" s="5">
        <f>C592+C595+C599</f>
        <v>0</v>
      </c>
      <c r="D591" s="5">
        <f>D592+D595+D599</f>
        <v>0</v>
      </c>
      <c r="E591" s="5">
        <f>E592+E595+E599</f>
        <v>-18000</v>
      </c>
      <c r="F591" s="24"/>
    </row>
    <row r="592" spans="1:6" ht="39">
      <c r="A592" s="7" t="s">
        <v>291</v>
      </c>
      <c r="B592" s="4" t="s">
        <v>292</v>
      </c>
      <c r="C592" s="5">
        <f>C593</f>
        <v>0</v>
      </c>
      <c r="D592" s="5">
        <f>D593</f>
        <v>0</v>
      </c>
      <c r="E592" s="5"/>
      <c r="F592" s="24"/>
    </row>
    <row r="593" spans="1:6" ht="26.25">
      <c r="A593" s="7" t="s">
        <v>293</v>
      </c>
      <c r="B593" s="4" t="s">
        <v>294</v>
      </c>
      <c r="C593" s="5">
        <f>C594</f>
        <v>0</v>
      </c>
      <c r="D593" s="5">
        <f>D594</f>
        <v>0</v>
      </c>
      <c r="E593" s="5"/>
      <c r="F593" s="24"/>
    </row>
    <row r="594" spans="1:6" ht="12.75">
      <c r="A594" s="7" t="s">
        <v>295</v>
      </c>
      <c r="B594" s="4" t="s">
        <v>296</v>
      </c>
      <c r="C594" s="5"/>
      <c r="D594" s="5"/>
      <c r="E594" s="5"/>
      <c r="F594" s="24"/>
    </row>
    <row r="595" spans="1:6" ht="12.75">
      <c r="A595" s="7" t="s">
        <v>98</v>
      </c>
      <c r="B595" s="4" t="s">
        <v>99</v>
      </c>
      <c r="C595" s="5">
        <f aca="true" t="shared" si="119" ref="C595:D597">C596</f>
        <v>0</v>
      </c>
      <c r="D595" s="5">
        <f t="shared" si="119"/>
        <v>0</v>
      </c>
      <c r="E595" s="5"/>
      <c r="F595" s="24"/>
    </row>
    <row r="596" spans="1:6" ht="12.75">
      <c r="A596" s="7" t="s">
        <v>100</v>
      </c>
      <c r="B596" s="4" t="s">
        <v>101</v>
      </c>
      <c r="C596" s="5">
        <f t="shared" si="119"/>
        <v>0</v>
      </c>
      <c r="D596" s="5">
        <f t="shared" si="119"/>
        <v>0</v>
      </c>
      <c r="E596" s="5"/>
      <c r="F596" s="24"/>
    </row>
    <row r="597" spans="1:6" ht="12.75">
      <c r="A597" s="7" t="s">
        <v>102</v>
      </c>
      <c r="B597" s="4" t="s">
        <v>103</v>
      </c>
      <c r="C597" s="5">
        <f t="shared" si="119"/>
        <v>0</v>
      </c>
      <c r="D597" s="5">
        <f t="shared" si="119"/>
        <v>0</v>
      </c>
      <c r="E597" s="5"/>
      <c r="F597" s="24"/>
    </row>
    <row r="598" spans="1:6" ht="12.75">
      <c r="A598" s="7" t="s">
        <v>110</v>
      </c>
      <c r="B598" s="4" t="s">
        <v>111</v>
      </c>
      <c r="C598" s="5"/>
      <c r="D598" s="5"/>
      <c r="E598" s="5"/>
      <c r="F598" s="24"/>
    </row>
    <row r="599" spans="1:6" ht="27">
      <c r="A599" s="7" t="s">
        <v>375</v>
      </c>
      <c r="B599" s="4" t="s">
        <v>377</v>
      </c>
      <c r="C599" s="5">
        <f>C600</f>
        <v>0</v>
      </c>
      <c r="D599" s="5">
        <f>D600</f>
        <v>0</v>
      </c>
      <c r="E599" s="5">
        <f>E600</f>
        <v>-18000</v>
      </c>
      <c r="F599" s="24"/>
    </row>
    <row r="600" spans="1:6" ht="27">
      <c r="A600" s="7" t="s">
        <v>384</v>
      </c>
      <c r="B600" s="21">
        <v>8501</v>
      </c>
      <c r="C600" s="5"/>
      <c r="D600" s="5"/>
      <c r="E600" s="5">
        <v>-18000</v>
      </c>
      <c r="F600" s="24"/>
    </row>
    <row r="601" spans="1:6" ht="26.25">
      <c r="A601" s="7" t="s">
        <v>329</v>
      </c>
      <c r="B601" s="4" t="s">
        <v>330</v>
      </c>
      <c r="C601" s="5">
        <f>C602+C623</f>
        <v>195455000</v>
      </c>
      <c r="D601" s="5">
        <f>D602+D623</f>
        <v>179885000</v>
      </c>
      <c r="E601" s="5">
        <f>E602+E623</f>
        <v>72375629</v>
      </c>
      <c r="F601" s="24">
        <f>E601/C601</f>
        <v>0.3702930546673147</v>
      </c>
    </row>
    <row r="602" spans="1:6" ht="12.75">
      <c r="A602" s="7" t="s">
        <v>352</v>
      </c>
      <c r="B602" s="4" t="s">
        <v>334</v>
      </c>
      <c r="C602" s="5">
        <f>C603</f>
        <v>195320000</v>
      </c>
      <c r="D602" s="5">
        <f>D603</f>
        <v>179706000</v>
      </c>
      <c r="E602" s="5">
        <f>E603</f>
        <v>72206211</v>
      </c>
      <c r="F602" s="24">
        <f>E602/C602</f>
        <v>0.36968160454638543</v>
      </c>
    </row>
    <row r="603" spans="1:6" ht="12.75">
      <c r="A603" s="7" t="s">
        <v>274</v>
      </c>
      <c r="B603" s="4" t="s">
        <v>89</v>
      </c>
      <c r="C603" s="5">
        <f>C604+C607+C611+C616+C621</f>
        <v>195320000</v>
      </c>
      <c r="D603" s="5">
        <f>D604+D607+D611+D616+D621</f>
        <v>179706000</v>
      </c>
      <c r="E603" s="5">
        <f>E604+E607+E611+E616+E621</f>
        <v>72206211</v>
      </c>
      <c r="F603" s="24">
        <f>E603/C603</f>
        <v>0.36968160454638543</v>
      </c>
    </row>
    <row r="604" spans="1:6" ht="26.25">
      <c r="A604" s="7" t="s">
        <v>275</v>
      </c>
      <c r="B604" s="4" t="s">
        <v>276</v>
      </c>
      <c r="C604" s="5">
        <f>C605</f>
        <v>0</v>
      </c>
      <c r="D604" s="5">
        <f>D605</f>
        <v>0</v>
      </c>
      <c r="E604" s="5"/>
      <c r="F604" s="24"/>
    </row>
    <row r="605" spans="1:6" ht="12.75">
      <c r="A605" s="7" t="s">
        <v>277</v>
      </c>
      <c r="B605" s="4" t="s">
        <v>278</v>
      </c>
      <c r="C605" s="5">
        <f>C606</f>
        <v>0</v>
      </c>
      <c r="D605" s="5">
        <f>D606</f>
        <v>0</v>
      </c>
      <c r="E605" s="5"/>
      <c r="F605" s="24"/>
    </row>
    <row r="606" spans="1:6" ht="12.75">
      <c r="A606" s="7" t="s">
        <v>281</v>
      </c>
      <c r="B606" s="4" t="s">
        <v>282</v>
      </c>
      <c r="C606" s="5"/>
      <c r="D606" s="5"/>
      <c r="E606" s="5"/>
      <c r="F606" s="24"/>
    </row>
    <row r="607" spans="1:6" ht="12.75">
      <c r="A607" s="7" t="s">
        <v>283</v>
      </c>
      <c r="B607" s="4" t="s">
        <v>284</v>
      </c>
      <c r="C607" s="5">
        <f>C608</f>
        <v>25616000</v>
      </c>
      <c r="D607" s="5">
        <f>D608</f>
        <v>16668000</v>
      </c>
      <c r="E607" s="5">
        <f>E608</f>
        <v>6900677</v>
      </c>
      <c r="F607" s="24">
        <f aca="true" t="shared" si="120" ref="F607:F631">E607/C607</f>
        <v>0.26938932698313556</v>
      </c>
    </row>
    <row r="608" spans="1:6" ht="39">
      <c r="A608" s="7" t="s">
        <v>285</v>
      </c>
      <c r="B608" s="4" t="s">
        <v>286</v>
      </c>
      <c r="C608" s="5">
        <f>C610+C609</f>
        <v>25616000</v>
      </c>
      <c r="D608" s="5">
        <f>D610+D609</f>
        <v>16668000</v>
      </c>
      <c r="E608" s="5">
        <f>E610+E609</f>
        <v>6900677</v>
      </c>
      <c r="F608" s="24">
        <f t="shared" si="120"/>
        <v>0.26938932698313556</v>
      </c>
    </row>
    <row r="609" spans="1:6" ht="12.75">
      <c r="A609" s="7" t="s">
        <v>287</v>
      </c>
      <c r="B609" s="4" t="s">
        <v>288</v>
      </c>
      <c r="C609" s="5">
        <v>10967000</v>
      </c>
      <c r="D609" s="5">
        <v>5366000</v>
      </c>
      <c r="E609" s="5">
        <v>37931</v>
      </c>
      <c r="F609" s="24">
        <f t="shared" si="120"/>
        <v>0.003458648673292605</v>
      </c>
    </row>
    <row r="610" spans="1:6" ht="12.75">
      <c r="A610" s="7" t="s">
        <v>289</v>
      </c>
      <c r="B610" s="4" t="s">
        <v>290</v>
      </c>
      <c r="C610" s="5">
        <v>14649000</v>
      </c>
      <c r="D610" s="5">
        <v>11302000</v>
      </c>
      <c r="E610" s="5">
        <v>6862746</v>
      </c>
      <c r="F610" s="24">
        <f t="shared" si="120"/>
        <v>0.4684788040139259</v>
      </c>
    </row>
    <row r="611" spans="1:6" ht="39">
      <c r="A611" s="7" t="s">
        <v>90</v>
      </c>
      <c r="B611" s="4" t="s">
        <v>91</v>
      </c>
      <c r="C611" s="5">
        <f>C612</f>
        <v>104222000</v>
      </c>
      <c r="D611" s="5">
        <f>D612</f>
        <v>104222000</v>
      </c>
      <c r="E611" s="5">
        <f>E612</f>
        <v>41272987</v>
      </c>
      <c r="F611" s="24">
        <f t="shared" si="120"/>
        <v>0.3960103145209265</v>
      </c>
    </row>
    <row r="612" spans="1:6" ht="26.25">
      <c r="A612" s="7" t="s">
        <v>92</v>
      </c>
      <c r="B612" s="4" t="s">
        <v>93</v>
      </c>
      <c r="C612" s="5">
        <f>C613+C614+C615</f>
        <v>104222000</v>
      </c>
      <c r="D612" s="5">
        <f>D613+D614+D615</f>
        <v>104222000</v>
      </c>
      <c r="E612" s="5">
        <f>E613+E614+E615</f>
        <v>41272987</v>
      </c>
      <c r="F612" s="24">
        <f t="shared" si="120"/>
        <v>0.3960103145209265</v>
      </c>
    </row>
    <row r="613" spans="1:6" ht="12.75">
      <c r="A613" s="7" t="s">
        <v>94</v>
      </c>
      <c r="B613" s="4" t="s">
        <v>95</v>
      </c>
      <c r="C613" s="5">
        <v>15193000</v>
      </c>
      <c r="D613" s="5">
        <v>15193000</v>
      </c>
      <c r="E613" s="5">
        <v>6190948</v>
      </c>
      <c r="F613" s="24">
        <f t="shared" si="120"/>
        <v>0.4074868689528072</v>
      </c>
    </row>
    <row r="614" spans="1:6" ht="12.75">
      <c r="A614" s="7" t="s">
        <v>96</v>
      </c>
      <c r="B614" s="4" t="s">
        <v>97</v>
      </c>
      <c r="C614" s="5">
        <v>86094000</v>
      </c>
      <c r="D614" s="5">
        <v>86094000</v>
      </c>
      <c r="E614" s="5">
        <v>35082039</v>
      </c>
      <c r="F614" s="24">
        <f t="shared" si="120"/>
        <v>0.40748529514251863</v>
      </c>
    </row>
    <row r="615" spans="1:6" ht="12.75">
      <c r="A615" s="7" t="s">
        <v>295</v>
      </c>
      <c r="B615" s="4" t="s">
        <v>297</v>
      </c>
      <c r="C615" s="5">
        <v>2935000</v>
      </c>
      <c r="D615" s="5">
        <v>2935000</v>
      </c>
      <c r="E615" s="5"/>
      <c r="F615" s="24">
        <f t="shared" si="120"/>
        <v>0</v>
      </c>
    </row>
    <row r="616" spans="1:6" ht="12.75">
      <c r="A616" s="7" t="s">
        <v>98</v>
      </c>
      <c r="B616" s="4" t="s">
        <v>99</v>
      </c>
      <c r="C616" s="5">
        <f aca="true" t="shared" si="121" ref="C616:E617">C617</f>
        <v>65482000</v>
      </c>
      <c r="D616" s="5">
        <f t="shared" si="121"/>
        <v>58816000</v>
      </c>
      <c r="E616" s="5">
        <f t="shared" si="121"/>
        <v>25033280</v>
      </c>
      <c r="F616" s="24">
        <f t="shared" si="120"/>
        <v>0.3822925384075013</v>
      </c>
    </row>
    <row r="617" spans="1:6" ht="12.75">
      <c r="A617" s="7" t="s">
        <v>100</v>
      </c>
      <c r="B617" s="4" t="s">
        <v>101</v>
      </c>
      <c r="C617" s="5">
        <f t="shared" si="121"/>
        <v>65482000</v>
      </c>
      <c r="D617" s="5">
        <f t="shared" si="121"/>
        <v>58816000</v>
      </c>
      <c r="E617" s="5">
        <f t="shared" si="121"/>
        <v>25033280</v>
      </c>
      <c r="F617" s="24">
        <f t="shared" si="120"/>
        <v>0.3822925384075013</v>
      </c>
    </row>
    <row r="618" spans="1:6" ht="12.75">
      <c r="A618" s="7" t="s">
        <v>102</v>
      </c>
      <c r="B618" s="4" t="s">
        <v>103</v>
      </c>
      <c r="C618" s="5">
        <f>C619+C620</f>
        <v>65482000</v>
      </c>
      <c r="D618" s="5">
        <f>D619+D620</f>
        <v>58816000</v>
      </c>
      <c r="E618" s="5">
        <f>E619+E620</f>
        <v>25033280</v>
      </c>
      <c r="F618" s="24">
        <f t="shared" si="120"/>
        <v>0.3822925384075013</v>
      </c>
    </row>
    <row r="619" spans="1:6" ht="12.75">
      <c r="A619" s="7" t="s">
        <v>106</v>
      </c>
      <c r="B619" s="4" t="s">
        <v>107</v>
      </c>
      <c r="C619" s="5">
        <v>969000</v>
      </c>
      <c r="D619" s="5">
        <v>446000</v>
      </c>
      <c r="E619" s="5">
        <v>445417</v>
      </c>
      <c r="F619" s="24">
        <f t="shared" si="120"/>
        <v>0.45966666666666667</v>
      </c>
    </row>
    <row r="620" spans="1:6" ht="12.75">
      <c r="A620" s="7" t="s">
        <v>110</v>
      </c>
      <c r="B620" s="4" t="s">
        <v>111</v>
      </c>
      <c r="C620" s="5">
        <v>64513000</v>
      </c>
      <c r="D620" s="5">
        <v>58370000</v>
      </c>
      <c r="E620" s="5">
        <v>24587863</v>
      </c>
      <c r="F620" s="24">
        <f t="shared" si="120"/>
        <v>0.38113036132252415</v>
      </c>
    </row>
    <row r="621" spans="1:6" ht="27">
      <c r="A621" s="7" t="s">
        <v>375</v>
      </c>
      <c r="B621" s="4" t="s">
        <v>377</v>
      </c>
      <c r="C621" s="5">
        <f>C622</f>
        <v>0</v>
      </c>
      <c r="D621" s="5">
        <f>D622</f>
        <v>0</v>
      </c>
      <c r="E621" s="5">
        <f>E622</f>
        <v>-1000733</v>
      </c>
      <c r="F621" s="24"/>
    </row>
    <row r="622" spans="1:6" ht="27">
      <c r="A622" s="7" t="s">
        <v>384</v>
      </c>
      <c r="B622" s="21">
        <v>8501</v>
      </c>
      <c r="C622" s="5"/>
      <c r="D622" s="5"/>
      <c r="E622" s="5">
        <v>-1000733</v>
      </c>
      <c r="F622" s="24"/>
    </row>
    <row r="623" spans="1:6" ht="26.25">
      <c r="A623" s="7" t="s">
        <v>335</v>
      </c>
      <c r="B623" s="4" t="s">
        <v>336</v>
      </c>
      <c r="C623" s="5">
        <f aca="true" t="shared" si="122" ref="C623:E627">C624</f>
        <v>135000</v>
      </c>
      <c r="D623" s="5">
        <f t="shared" si="122"/>
        <v>179000</v>
      </c>
      <c r="E623" s="5">
        <f t="shared" si="122"/>
        <v>169418</v>
      </c>
      <c r="F623" s="24">
        <f t="shared" si="120"/>
        <v>1.2549481481481481</v>
      </c>
    </row>
    <row r="624" spans="1:6" ht="12.75">
      <c r="A624" s="7" t="s">
        <v>274</v>
      </c>
      <c r="B624" s="4" t="s">
        <v>89</v>
      </c>
      <c r="C624" s="5">
        <f t="shared" si="122"/>
        <v>135000</v>
      </c>
      <c r="D624" s="5">
        <f t="shared" si="122"/>
        <v>179000</v>
      </c>
      <c r="E624" s="5">
        <f t="shared" si="122"/>
        <v>169418</v>
      </c>
      <c r="F624" s="24">
        <f t="shared" si="120"/>
        <v>1.2549481481481481</v>
      </c>
    </row>
    <row r="625" spans="1:6" ht="12.75">
      <c r="A625" s="7" t="s">
        <v>98</v>
      </c>
      <c r="B625" s="4" t="s">
        <v>99</v>
      </c>
      <c r="C625" s="5">
        <f t="shared" si="122"/>
        <v>135000</v>
      </c>
      <c r="D625" s="5">
        <f t="shared" si="122"/>
        <v>179000</v>
      </c>
      <c r="E625" s="5">
        <f t="shared" si="122"/>
        <v>169418</v>
      </c>
      <c r="F625" s="24">
        <f t="shared" si="120"/>
        <v>1.2549481481481481</v>
      </c>
    </row>
    <row r="626" spans="1:6" ht="12.75">
      <c r="A626" s="7" t="s">
        <v>100</v>
      </c>
      <c r="B626" s="4" t="s">
        <v>101</v>
      </c>
      <c r="C626" s="5">
        <f t="shared" si="122"/>
        <v>135000</v>
      </c>
      <c r="D626" s="5">
        <f t="shared" si="122"/>
        <v>179000</v>
      </c>
      <c r="E626" s="5">
        <f t="shared" si="122"/>
        <v>169418</v>
      </c>
      <c r="F626" s="24">
        <f t="shared" si="120"/>
        <v>1.2549481481481481</v>
      </c>
    </row>
    <row r="627" spans="1:6" ht="12.75">
      <c r="A627" s="7" t="s">
        <v>102</v>
      </c>
      <c r="B627" s="4" t="s">
        <v>103</v>
      </c>
      <c r="C627" s="5">
        <f t="shared" si="122"/>
        <v>135000</v>
      </c>
      <c r="D627" s="5">
        <f t="shared" si="122"/>
        <v>179000</v>
      </c>
      <c r="E627" s="5">
        <f t="shared" si="122"/>
        <v>169418</v>
      </c>
      <c r="F627" s="24">
        <f t="shared" si="120"/>
        <v>1.2549481481481481</v>
      </c>
    </row>
    <row r="628" spans="1:6" ht="12.75">
      <c r="A628" s="7" t="s">
        <v>106</v>
      </c>
      <c r="B628" s="4" t="s">
        <v>107</v>
      </c>
      <c r="C628" s="5">
        <v>135000</v>
      </c>
      <c r="D628" s="5">
        <v>179000</v>
      </c>
      <c r="E628" s="5">
        <v>169418</v>
      </c>
      <c r="F628" s="24">
        <f t="shared" si="120"/>
        <v>1.2549481481481481</v>
      </c>
    </row>
    <row r="629" spans="1:6" ht="12.75">
      <c r="A629" s="13" t="s">
        <v>353</v>
      </c>
      <c r="B629" s="14" t="s">
        <v>354</v>
      </c>
      <c r="C629" s="15">
        <f>C469-C498</f>
        <v>-86590000</v>
      </c>
      <c r="D629" s="15">
        <f>D469-D498</f>
        <v>-64196000</v>
      </c>
      <c r="E629" s="15">
        <f>E469-E498</f>
        <v>-34047218</v>
      </c>
      <c r="F629" s="24">
        <f t="shared" si="120"/>
        <v>0.3932003464603303</v>
      </c>
    </row>
    <row r="630" spans="1:6" ht="12.75">
      <c r="A630" s="13" t="s">
        <v>355</v>
      </c>
      <c r="B630" s="14" t="s">
        <v>356</v>
      </c>
      <c r="C630" s="15">
        <f>C306-C350</f>
        <v>-14910000</v>
      </c>
      <c r="D630" s="15">
        <f>D306-D350</f>
        <v>-37304000</v>
      </c>
      <c r="E630" s="15">
        <f>E306-E350</f>
        <v>75563</v>
      </c>
      <c r="F630" s="24">
        <f t="shared" si="120"/>
        <v>-0.005067940979208585</v>
      </c>
    </row>
    <row r="631" spans="1:6" ht="12.75">
      <c r="A631" s="13" t="s">
        <v>357</v>
      </c>
      <c r="B631" s="14" t="s">
        <v>358</v>
      </c>
      <c r="C631" s="15">
        <f>C9-C74</f>
        <v>-101500000</v>
      </c>
      <c r="D631" s="15">
        <f>D9-D74</f>
        <v>-101500000</v>
      </c>
      <c r="E631" s="15">
        <f>E9-E74</f>
        <v>-33971655</v>
      </c>
      <c r="F631" s="24">
        <f t="shared" si="120"/>
        <v>0.33469610837438424</v>
      </c>
    </row>
    <row r="634" spans="3:4" ht="12.75">
      <c r="C634" s="12"/>
      <c r="D634" s="12"/>
    </row>
    <row r="635" spans="3:4" ht="12.75">
      <c r="C635" s="12"/>
      <c r="D635" s="12"/>
    </row>
    <row r="636" spans="3:4" ht="12.75">
      <c r="C636" s="12"/>
      <c r="D636" s="12"/>
    </row>
  </sheetData>
  <sheetProtection/>
  <mergeCells count="2">
    <mergeCell ref="A4:C4"/>
    <mergeCell ref="A5:F5"/>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xl/worksheets/sheet3.xml><?xml version="1.0" encoding="utf-8"?>
<worksheet xmlns="http://schemas.openxmlformats.org/spreadsheetml/2006/main" xmlns:r="http://schemas.openxmlformats.org/officeDocument/2006/relationships">
  <dimension ref="A1:I235"/>
  <sheetViews>
    <sheetView tabSelected="1" zoomScalePageLayoutView="0" workbookViewId="0" topLeftCell="A1">
      <selection activeCell="A20" sqref="A20"/>
    </sheetView>
  </sheetViews>
  <sheetFormatPr defaultColWidth="9.140625" defaultRowHeight="15"/>
  <cols>
    <col min="1" max="1" width="62.140625" style="8" customWidth="1"/>
    <col min="2" max="2" width="10.00390625" style="0" customWidth="1"/>
    <col min="3" max="3" width="11.7109375" style="0" bestFit="1" customWidth="1"/>
    <col min="4" max="4" width="12.57421875" style="0" customWidth="1"/>
    <col min="5" max="5" width="12.28125" style="0" customWidth="1"/>
    <col min="6" max="6" width="12.8515625" style="0" customWidth="1"/>
    <col min="7" max="8" width="11.140625" style="0" bestFit="1" customWidth="1"/>
  </cols>
  <sheetData>
    <row r="1" spans="1:6" s="10" customFormat="1" ht="12.75">
      <c r="A1" s="16" t="s">
        <v>365</v>
      </c>
      <c r="F1" s="25" t="s">
        <v>445</v>
      </c>
    </row>
    <row r="2" s="10" customFormat="1" ht="12.75">
      <c r="A2" s="16" t="s">
        <v>366</v>
      </c>
    </row>
    <row r="3" s="10" customFormat="1" ht="12.75">
      <c r="A3" s="16" t="s">
        <v>367</v>
      </c>
    </row>
    <row r="4" spans="1:6" ht="32.25" customHeight="1">
      <c r="A4" s="28" t="s">
        <v>439</v>
      </c>
      <c r="B4" s="28"/>
      <c r="C4" s="28"/>
      <c r="D4" s="28"/>
      <c r="E4" s="28"/>
      <c r="F4" s="28"/>
    </row>
    <row r="5" spans="1:4" ht="14.25">
      <c r="A5" s="6"/>
      <c r="B5" s="1"/>
      <c r="C5" s="1"/>
      <c r="D5" s="1"/>
    </row>
    <row r="6" spans="1:6" ht="26.25">
      <c r="A6" s="2" t="s">
        <v>0</v>
      </c>
      <c r="B6" s="2" t="s">
        <v>1</v>
      </c>
      <c r="C6" s="3" t="s">
        <v>374</v>
      </c>
      <c r="D6" s="3" t="s">
        <v>442</v>
      </c>
      <c r="E6" s="3" t="s">
        <v>444</v>
      </c>
      <c r="F6" s="3" t="s">
        <v>443</v>
      </c>
    </row>
    <row r="7" spans="1:6" ht="14.25">
      <c r="A7" s="18"/>
      <c r="B7" s="19"/>
      <c r="C7" s="20">
        <v>1</v>
      </c>
      <c r="D7" s="20">
        <v>2</v>
      </c>
      <c r="E7" s="20">
        <v>3</v>
      </c>
      <c r="F7" s="20">
        <v>4</v>
      </c>
    </row>
    <row r="8" spans="1:7" ht="14.25">
      <c r="A8" s="7" t="s">
        <v>2</v>
      </c>
      <c r="B8" s="4" t="s">
        <v>3</v>
      </c>
      <c r="C8" s="5">
        <f>C9+C32+C38+C55+C35+C57</f>
        <v>393167000</v>
      </c>
      <c r="D8" s="5">
        <f>D9+D32+D38+D55+D35+D57</f>
        <v>488476000</v>
      </c>
      <c r="E8" s="5">
        <f>E9+E32+E38+E55+E35+E57</f>
        <v>458843956</v>
      </c>
      <c r="F8" s="24">
        <f aca="true" t="shared" si="0" ref="F8:F34">E8/C8</f>
        <v>1.167045952483296</v>
      </c>
      <c r="G8" s="9"/>
    </row>
    <row r="9" spans="1:8" ht="14.25">
      <c r="A9" s="7" t="s">
        <v>4</v>
      </c>
      <c r="B9" s="4" t="s">
        <v>5</v>
      </c>
      <c r="C9" s="5">
        <f>C10</f>
        <v>223899000</v>
      </c>
      <c r="D9" s="5">
        <f>D10</f>
        <v>264349000</v>
      </c>
      <c r="E9" s="5">
        <f>E10</f>
        <v>238672207</v>
      </c>
      <c r="F9" s="24">
        <f t="shared" si="0"/>
        <v>1.0659815675818114</v>
      </c>
      <c r="G9" s="9"/>
      <c r="H9" s="9"/>
    </row>
    <row r="10" spans="1:6" ht="14.25">
      <c r="A10" s="7" t="s">
        <v>6</v>
      </c>
      <c r="B10" s="4" t="s">
        <v>7</v>
      </c>
      <c r="C10" s="5">
        <f>C11+C15</f>
        <v>223899000</v>
      </c>
      <c r="D10" s="5">
        <f>D11+D15</f>
        <v>264349000</v>
      </c>
      <c r="E10" s="5">
        <f>E11+E15</f>
        <v>238672207</v>
      </c>
      <c r="F10" s="24">
        <f t="shared" si="0"/>
        <v>1.0659815675818114</v>
      </c>
    </row>
    <row r="11" spans="1:6" ht="14.25">
      <c r="A11" s="7" t="s">
        <v>8</v>
      </c>
      <c r="B11" s="4" t="s">
        <v>9</v>
      </c>
      <c r="C11" s="5">
        <f aca="true" t="shared" si="1" ref="C11:E13">C12</f>
        <v>240000</v>
      </c>
      <c r="D11" s="5">
        <f t="shared" si="1"/>
        <v>0</v>
      </c>
      <c r="E11" s="5">
        <f t="shared" si="1"/>
        <v>-34692</v>
      </c>
      <c r="F11" s="24">
        <f t="shared" si="0"/>
        <v>-0.14455</v>
      </c>
    </row>
    <row r="12" spans="1:6" ht="14.25">
      <c r="A12" s="7" t="s">
        <v>10</v>
      </c>
      <c r="B12" s="4" t="s">
        <v>11</v>
      </c>
      <c r="C12" s="5">
        <f t="shared" si="1"/>
        <v>240000</v>
      </c>
      <c r="D12" s="5">
        <f t="shared" si="1"/>
        <v>0</v>
      </c>
      <c r="E12" s="5">
        <f t="shared" si="1"/>
        <v>-34692</v>
      </c>
      <c r="F12" s="24">
        <f t="shared" si="0"/>
        <v>-0.14455</v>
      </c>
    </row>
    <row r="13" spans="1:6" ht="14.25">
      <c r="A13" s="7" t="s">
        <v>12</v>
      </c>
      <c r="B13" s="4" t="s">
        <v>13</v>
      </c>
      <c r="C13" s="5">
        <f t="shared" si="1"/>
        <v>240000</v>
      </c>
      <c r="D13" s="5">
        <f t="shared" si="1"/>
        <v>0</v>
      </c>
      <c r="E13" s="5">
        <f t="shared" si="1"/>
        <v>-34692</v>
      </c>
      <c r="F13" s="24">
        <f t="shared" si="0"/>
        <v>-0.14455</v>
      </c>
    </row>
    <row r="14" spans="1:6" ht="14.25">
      <c r="A14" s="7" t="s">
        <v>14</v>
      </c>
      <c r="B14" s="4" t="s">
        <v>15</v>
      </c>
      <c r="C14" s="5">
        <f>C119</f>
        <v>240000</v>
      </c>
      <c r="D14" s="5">
        <f>D119</f>
        <v>0</v>
      </c>
      <c r="E14" s="5">
        <f>E119</f>
        <v>-34692</v>
      </c>
      <c r="F14" s="24">
        <f t="shared" si="0"/>
        <v>-0.14455</v>
      </c>
    </row>
    <row r="15" spans="1:6" ht="27">
      <c r="A15" s="7" t="s">
        <v>16</v>
      </c>
      <c r="B15" s="4" t="s">
        <v>17</v>
      </c>
      <c r="C15" s="5">
        <f>C16+C27+C25+C23</f>
        <v>223659000</v>
      </c>
      <c r="D15" s="5">
        <f>D16+D27+D25+D23</f>
        <v>264349000</v>
      </c>
      <c r="E15" s="5">
        <f>E16+E27+E25+E23</f>
        <v>238706899</v>
      </c>
      <c r="F15" s="24">
        <f t="shared" si="0"/>
        <v>1.0672805431482748</v>
      </c>
    </row>
    <row r="16" spans="1:6" ht="39.75">
      <c r="A16" s="7" t="s">
        <v>18</v>
      </c>
      <c r="B16" s="4" t="s">
        <v>19</v>
      </c>
      <c r="C16" s="5">
        <f>C17+C19+C20+C21+C22+C18</f>
        <v>223043000</v>
      </c>
      <c r="D16" s="5">
        <f>D17+D19+D20+D21+D22+D18</f>
        <v>261423000</v>
      </c>
      <c r="E16" s="5">
        <f>E17+E19+E20+E21+E22+E18</f>
        <v>235785443</v>
      </c>
      <c r="F16" s="24">
        <f t="shared" si="0"/>
        <v>1.057129983904449</v>
      </c>
    </row>
    <row r="17" spans="1:6" ht="14.25">
      <c r="A17" s="7" t="s">
        <v>20</v>
      </c>
      <c r="B17" s="4" t="s">
        <v>21</v>
      </c>
      <c r="C17" s="5">
        <f aca="true" t="shared" si="2" ref="C17:E22">C122</f>
        <v>2485000</v>
      </c>
      <c r="D17" s="5">
        <f t="shared" si="2"/>
        <v>1945000</v>
      </c>
      <c r="E17" s="5">
        <f t="shared" si="2"/>
        <v>1871088</v>
      </c>
      <c r="F17" s="24">
        <f t="shared" si="0"/>
        <v>0.7529529175050301</v>
      </c>
    </row>
    <row r="18" spans="1:6" ht="27">
      <c r="A18" s="7" t="s">
        <v>372</v>
      </c>
      <c r="B18" s="4" t="s">
        <v>373</v>
      </c>
      <c r="C18" s="5">
        <f t="shared" si="2"/>
        <v>3000</v>
      </c>
      <c r="D18" s="5">
        <f t="shared" si="2"/>
        <v>3000</v>
      </c>
      <c r="E18" s="5">
        <f t="shared" si="2"/>
        <v>0</v>
      </c>
      <c r="F18" s="24">
        <f t="shared" si="0"/>
        <v>0</v>
      </c>
    </row>
    <row r="19" spans="1:6" ht="14.25">
      <c r="A19" s="7" t="s">
        <v>22</v>
      </c>
      <c r="B19" s="4" t="s">
        <v>23</v>
      </c>
      <c r="C19" s="5">
        <f t="shared" si="2"/>
        <v>77000</v>
      </c>
      <c r="D19" s="5">
        <f t="shared" si="2"/>
        <v>63000</v>
      </c>
      <c r="E19" s="5">
        <f t="shared" si="2"/>
        <v>63355</v>
      </c>
      <c r="F19" s="24">
        <f t="shared" si="0"/>
        <v>0.8227922077922077</v>
      </c>
    </row>
    <row r="20" spans="1:6" ht="27">
      <c r="A20" s="7" t="s">
        <v>24</v>
      </c>
      <c r="B20" s="4" t="s">
        <v>25</v>
      </c>
      <c r="C20" s="5">
        <f t="shared" si="2"/>
        <v>159519000</v>
      </c>
      <c r="D20" s="5">
        <f t="shared" si="2"/>
        <v>202200000</v>
      </c>
      <c r="E20" s="5">
        <f t="shared" si="2"/>
        <v>179917542</v>
      </c>
      <c r="F20" s="24">
        <f t="shared" si="0"/>
        <v>1.1278753126586802</v>
      </c>
    </row>
    <row r="21" spans="1:6" ht="27">
      <c r="A21" s="7" t="s">
        <v>26</v>
      </c>
      <c r="B21" s="4" t="s">
        <v>27</v>
      </c>
      <c r="C21" s="5">
        <f t="shared" si="2"/>
        <v>58439000</v>
      </c>
      <c r="D21" s="5">
        <f t="shared" si="2"/>
        <v>55841000</v>
      </c>
      <c r="E21" s="5">
        <f t="shared" si="2"/>
        <v>52753009</v>
      </c>
      <c r="F21" s="24">
        <f t="shared" si="0"/>
        <v>0.9027021167371105</v>
      </c>
    </row>
    <row r="22" spans="1:6" ht="14.25">
      <c r="A22" s="7" t="s">
        <v>28</v>
      </c>
      <c r="B22" s="4" t="s">
        <v>29</v>
      </c>
      <c r="C22" s="5">
        <f t="shared" si="2"/>
        <v>2520000</v>
      </c>
      <c r="D22" s="5">
        <f t="shared" si="2"/>
        <v>1371000</v>
      </c>
      <c r="E22" s="5">
        <f t="shared" si="2"/>
        <v>1180449</v>
      </c>
      <c r="F22" s="24">
        <f t="shared" si="0"/>
        <v>0.46843214285714285</v>
      </c>
    </row>
    <row r="23" spans="1:6" ht="14.25">
      <c r="A23" s="7" t="s">
        <v>423</v>
      </c>
      <c r="B23" s="4" t="s">
        <v>425</v>
      </c>
      <c r="C23" s="5">
        <f>C24</f>
        <v>0</v>
      </c>
      <c r="D23" s="5">
        <f>D24</f>
        <v>1000</v>
      </c>
      <c r="E23" s="5">
        <f>E24</f>
        <v>94</v>
      </c>
      <c r="F23" s="24" t="e">
        <f t="shared" si="0"/>
        <v>#DIV/0!</v>
      </c>
    </row>
    <row r="24" spans="1:6" ht="14.25">
      <c r="A24" s="7" t="s">
        <v>424</v>
      </c>
      <c r="B24" s="4" t="s">
        <v>426</v>
      </c>
      <c r="C24" s="5">
        <f>C129</f>
        <v>0</v>
      </c>
      <c r="D24" s="5">
        <f>D129</f>
        <v>1000</v>
      </c>
      <c r="E24" s="5">
        <f>E129</f>
        <v>94</v>
      </c>
      <c r="F24" s="24" t="e">
        <f t="shared" si="0"/>
        <v>#DIV/0!</v>
      </c>
    </row>
    <row r="25" spans="1:6" ht="14.25">
      <c r="A25" s="7" t="s">
        <v>406</v>
      </c>
      <c r="B25" s="4" t="s">
        <v>407</v>
      </c>
      <c r="C25" s="5">
        <f>C26</f>
        <v>72000</v>
      </c>
      <c r="D25" s="5">
        <f>D26</f>
        <v>72000</v>
      </c>
      <c r="E25" s="5">
        <f>E26</f>
        <v>71951</v>
      </c>
      <c r="F25" s="24">
        <f t="shared" si="0"/>
        <v>0.9993194444444444</v>
      </c>
    </row>
    <row r="26" spans="1:6" ht="14.25">
      <c r="A26" s="7" t="s">
        <v>193</v>
      </c>
      <c r="B26" s="4" t="s">
        <v>408</v>
      </c>
      <c r="C26" s="5">
        <f>C131</f>
        <v>72000</v>
      </c>
      <c r="D26" s="5">
        <f>D131</f>
        <v>72000</v>
      </c>
      <c r="E26" s="5">
        <f>E131</f>
        <v>71951</v>
      </c>
      <c r="F26" s="24">
        <f t="shared" si="0"/>
        <v>0.9993194444444444</v>
      </c>
    </row>
    <row r="27" spans="1:6" ht="27">
      <c r="A27" s="7" t="s">
        <v>30</v>
      </c>
      <c r="B27" s="4" t="s">
        <v>31</v>
      </c>
      <c r="C27" s="5">
        <f>C28+C29+C30+C31</f>
        <v>544000</v>
      </c>
      <c r="D27" s="5">
        <f>D28+D29+D30+D31</f>
        <v>2853000</v>
      </c>
      <c r="E27" s="5">
        <f>E28+E29+E30+E31</f>
        <v>2849411</v>
      </c>
      <c r="F27" s="24">
        <f t="shared" si="0"/>
        <v>5.237887867647059</v>
      </c>
    </row>
    <row r="28" spans="1:6" ht="14.25">
      <c r="A28" s="7" t="s">
        <v>32</v>
      </c>
      <c r="B28" s="4" t="s">
        <v>33</v>
      </c>
      <c r="C28" s="5">
        <f aca="true" t="shared" si="3" ref="C28:E29">C133</f>
        <v>480000</v>
      </c>
      <c r="D28" s="5">
        <f t="shared" si="3"/>
        <v>2783000</v>
      </c>
      <c r="E28" s="5">
        <f t="shared" si="3"/>
        <v>2780264</v>
      </c>
      <c r="F28" s="24">
        <f t="shared" si="0"/>
        <v>5.792216666666667</v>
      </c>
    </row>
    <row r="29" spans="1:6" ht="27">
      <c r="A29" s="7" t="s">
        <v>34</v>
      </c>
      <c r="B29" s="4" t="s">
        <v>35</v>
      </c>
      <c r="C29" s="5">
        <f t="shared" si="3"/>
        <v>-812000</v>
      </c>
      <c r="D29" s="5">
        <f t="shared" si="3"/>
        <v>-490000</v>
      </c>
      <c r="E29" s="5">
        <f t="shared" si="3"/>
        <v>-1750101</v>
      </c>
      <c r="F29" s="24">
        <f t="shared" si="0"/>
        <v>2.1552967980295565</v>
      </c>
    </row>
    <row r="30" spans="1:6" ht="14.25">
      <c r="A30" s="7" t="s">
        <v>36</v>
      </c>
      <c r="B30" s="4" t="s">
        <v>37</v>
      </c>
      <c r="C30" s="5">
        <f>C181</f>
        <v>812000</v>
      </c>
      <c r="D30" s="5">
        <f>D181</f>
        <v>490000</v>
      </c>
      <c r="E30" s="5">
        <f>E181</f>
        <v>1750101</v>
      </c>
      <c r="F30" s="24">
        <f t="shared" si="0"/>
        <v>2.1552967980295565</v>
      </c>
    </row>
    <row r="31" spans="1:6" ht="14.25">
      <c r="A31" s="7" t="s">
        <v>38</v>
      </c>
      <c r="B31" s="4" t="s">
        <v>39</v>
      </c>
      <c r="C31" s="5">
        <f>C135</f>
        <v>64000</v>
      </c>
      <c r="D31" s="5">
        <f>D135</f>
        <v>70000</v>
      </c>
      <c r="E31" s="5">
        <f>E135</f>
        <v>69147</v>
      </c>
      <c r="F31" s="24">
        <f t="shared" si="0"/>
        <v>1.080421875</v>
      </c>
    </row>
    <row r="32" spans="1:6" ht="14.25">
      <c r="A32" s="7" t="s">
        <v>40</v>
      </c>
      <c r="B32" s="4" t="s">
        <v>41</v>
      </c>
      <c r="C32" s="5">
        <f aca="true" t="shared" si="4" ref="C32:E33">C33</f>
        <v>0</v>
      </c>
      <c r="D32" s="5">
        <f t="shared" si="4"/>
        <v>10000</v>
      </c>
      <c r="E32" s="5">
        <f t="shared" si="4"/>
        <v>9679</v>
      </c>
      <c r="F32" s="24" t="e">
        <f t="shared" si="0"/>
        <v>#DIV/0!</v>
      </c>
    </row>
    <row r="33" spans="1:6" ht="14.25">
      <c r="A33" s="7" t="s">
        <v>42</v>
      </c>
      <c r="B33" s="4" t="s">
        <v>43</v>
      </c>
      <c r="C33" s="5">
        <f t="shared" si="4"/>
        <v>0</v>
      </c>
      <c r="D33" s="5">
        <f t="shared" si="4"/>
        <v>10000</v>
      </c>
      <c r="E33" s="5">
        <f t="shared" si="4"/>
        <v>9679</v>
      </c>
      <c r="F33" s="24" t="e">
        <f t="shared" si="0"/>
        <v>#DIV/0!</v>
      </c>
    </row>
    <row r="34" spans="1:6" ht="14.25">
      <c r="A34" s="7" t="s">
        <v>44</v>
      </c>
      <c r="B34" s="4" t="s">
        <v>45</v>
      </c>
      <c r="C34" s="5">
        <f>C184</f>
        <v>0</v>
      </c>
      <c r="D34" s="5">
        <f>D184</f>
        <v>10000</v>
      </c>
      <c r="E34" s="5">
        <f>E184</f>
        <v>9679</v>
      </c>
      <c r="F34" s="24" t="e">
        <f t="shared" si="0"/>
        <v>#DIV/0!</v>
      </c>
    </row>
    <row r="35" spans="1:6" ht="14.25">
      <c r="A35" s="7" t="s">
        <v>378</v>
      </c>
      <c r="B35" s="22" t="s">
        <v>379</v>
      </c>
      <c r="C35" s="5">
        <f aca="true" t="shared" si="5" ref="C35:E36">C36</f>
        <v>0</v>
      </c>
      <c r="D35" s="5">
        <f t="shared" si="5"/>
        <v>0</v>
      </c>
      <c r="E35" s="5">
        <f t="shared" si="5"/>
        <v>0</v>
      </c>
      <c r="F35" s="24"/>
    </row>
    <row r="36" spans="1:6" ht="14.25">
      <c r="A36" s="7" t="s">
        <v>380</v>
      </c>
      <c r="B36" s="22" t="s">
        <v>382</v>
      </c>
      <c r="C36" s="5">
        <f t="shared" si="5"/>
        <v>0</v>
      </c>
      <c r="D36" s="5">
        <f t="shared" si="5"/>
        <v>0</v>
      </c>
      <c r="E36" s="5">
        <f t="shared" si="5"/>
        <v>0</v>
      </c>
      <c r="F36" s="24"/>
    </row>
    <row r="37" spans="1:6" ht="27">
      <c r="A37" s="7" t="s">
        <v>381</v>
      </c>
      <c r="B37" s="22" t="s">
        <v>383</v>
      </c>
      <c r="C37" s="5">
        <f>C138</f>
        <v>0</v>
      </c>
      <c r="D37" s="5">
        <f>D138</f>
        <v>0</v>
      </c>
      <c r="E37" s="5">
        <f>E138</f>
        <v>0</v>
      </c>
      <c r="F37" s="24"/>
    </row>
    <row r="38" spans="1:6" ht="14.25">
      <c r="A38" s="7" t="s">
        <v>46</v>
      </c>
      <c r="B38" s="4" t="s">
        <v>47</v>
      </c>
      <c r="C38" s="5">
        <f>C39</f>
        <v>169268000</v>
      </c>
      <c r="D38" s="5">
        <f>D39</f>
        <v>220401000</v>
      </c>
      <c r="E38" s="5">
        <f>E39</f>
        <v>217806971</v>
      </c>
      <c r="F38" s="24">
        <f>E38/C38</f>
        <v>1.2867581054895196</v>
      </c>
    </row>
    <row r="39" spans="1:6" ht="27">
      <c r="A39" s="7" t="s">
        <v>48</v>
      </c>
      <c r="B39" s="4" t="s">
        <v>49</v>
      </c>
      <c r="C39" s="5">
        <f>C40+C44</f>
        <v>169268000</v>
      </c>
      <c r="D39" s="5">
        <f>D40+D44</f>
        <v>220401000</v>
      </c>
      <c r="E39" s="5">
        <f>E40+E44</f>
        <v>217806971</v>
      </c>
      <c r="F39" s="24">
        <f>E39/C39</f>
        <v>1.2867581054895196</v>
      </c>
    </row>
    <row r="40" spans="1:6" ht="27">
      <c r="A40" s="7" t="s">
        <v>50</v>
      </c>
      <c r="B40" s="4" t="s">
        <v>51</v>
      </c>
      <c r="C40" s="5">
        <f>C41+C42+C43</f>
        <v>0</v>
      </c>
      <c r="D40" s="5">
        <f>D41+D42+D43</f>
        <v>604000</v>
      </c>
      <c r="E40" s="5">
        <f>E41+E42+E43</f>
        <v>600000</v>
      </c>
      <c r="F40" s="24" t="e">
        <f>E40/C40</f>
        <v>#DIV/0!</v>
      </c>
    </row>
    <row r="41" spans="1:6" ht="39.75">
      <c r="A41" s="7" t="s">
        <v>52</v>
      </c>
      <c r="B41" s="4" t="s">
        <v>53</v>
      </c>
      <c r="C41" s="5">
        <f>C188</f>
        <v>0</v>
      </c>
      <c r="D41" s="5">
        <f>D188</f>
        <v>0</v>
      </c>
      <c r="E41" s="5"/>
      <c r="F41" s="24"/>
    </row>
    <row r="42" spans="1:6" ht="53.25">
      <c r="A42" s="7" t="s">
        <v>417</v>
      </c>
      <c r="B42" s="4" t="s">
        <v>418</v>
      </c>
      <c r="C42" s="5">
        <f>C189</f>
        <v>0</v>
      </c>
      <c r="D42" s="5">
        <f>D189</f>
        <v>4000</v>
      </c>
      <c r="E42" s="5">
        <f>E189</f>
        <v>0</v>
      </c>
      <c r="F42" s="24" t="e">
        <f aca="true" t="shared" si="6" ref="F42:F67">E42/C42</f>
        <v>#DIV/0!</v>
      </c>
    </row>
    <row r="43" spans="1:6" ht="14.25">
      <c r="A43" s="7" t="s">
        <v>419</v>
      </c>
      <c r="B43" s="4" t="s">
        <v>422</v>
      </c>
      <c r="C43" s="5">
        <f>C142</f>
        <v>0</v>
      </c>
      <c r="D43" s="5">
        <f>D142</f>
        <v>600000</v>
      </c>
      <c r="E43" s="5">
        <f>E142</f>
        <v>600000</v>
      </c>
      <c r="F43" s="24" t="e">
        <f t="shared" si="6"/>
        <v>#DIV/0!</v>
      </c>
    </row>
    <row r="44" spans="1:6" ht="39.75">
      <c r="A44" s="7" t="s">
        <v>54</v>
      </c>
      <c r="B44" s="4" t="s">
        <v>55</v>
      </c>
      <c r="C44" s="5">
        <f>C45+C46+C47+C48+C52+C53+C54</f>
        <v>169268000</v>
      </c>
      <c r="D44" s="5">
        <f>D45+D46+D47+D48+D52+D53+D54</f>
        <v>219797000</v>
      </c>
      <c r="E44" s="5">
        <f>E45+E46+E47+E48+E52+E53+E54</f>
        <v>217206971</v>
      </c>
      <c r="F44" s="24">
        <f t="shared" si="6"/>
        <v>1.2832134307725027</v>
      </c>
    </row>
    <row r="45" spans="1:6" ht="14.25">
      <c r="A45" s="7" t="s">
        <v>56</v>
      </c>
      <c r="B45" s="4" t="s">
        <v>57</v>
      </c>
      <c r="C45" s="5">
        <f aca="true" t="shared" si="7" ref="C45:E46">C144</f>
        <v>36737000</v>
      </c>
      <c r="D45" s="5">
        <f t="shared" si="7"/>
        <v>49539000</v>
      </c>
      <c r="E45" s="5">
        <f t="shared" si="7"/>
        <v>48823339</v>
      </c>
      <c r="F45" s="24">
        <f t="shared" si="6"/>
        <v>1.3289963524512072</v>
      </c>
    </row>
    <row r="46" spans="1:6" ht="27">
      <c r="A46" s="7" t="s">
        <v>58</v>
      </c>
      <c r="B46" s="4" t="s">
        <v>59</v>
      </c>
      <c r="C46" s="5">
        <f t="shared" si="7"/>
        <v>4250000</v>
      </c>
      <c r="D46" s="5">
        <f t="shared" si="7"/>
        <v>4200000</v>
      </c>
      <c r="E46" s="5">
        <f t="shared" si="7"/>
        <v>3265905</v>
      </c>
      <c r="F46" s="24">
        <f t="shared" si="6"/>
        <v>0.7684482352941177</v>
      </c>
    </row>
    <row r="47" spans="1:6" ht="27">
      <c r="A47" s="7" t="s">
        <v>60</v>
      </c>
      <c r="B47" s="4" t="s">
        <v>61</v>
      </c>
      <c r="C47" s="5">
        <f>C191</f>
        <v>11386000</v>
      </c>
      <c r="D47" s="5">
        <f>D191</f>
        <v>12793000</v>
      </c>
      <c r="E47" s="5">
        <f>E191</f>
        <v>9974079</v>
      </c>
      <c r="F47" s="24">
        <f t="shared" si="6"/>
        <v>0.8759949938520991</v>
      </c>
    </row>
    <row r="48" spans="1:6" ht="27">
      <c r="A48" s="7" t="s">
        <v>62</v>
      </c>
      <c r="B48" s="4" t="s">
        <v>63</v>
      </c>
      <c r="C48" s="5">
        <f>C50+C51+C49</f>
        <v>10000000</v>
      </c>
      <c r="D48" s="5">
        <f>D50+D51+D49</f>
        <v>10000000</v>
      </c>
      <c r="E48" s="5">
        <f>E50+E51+E49</f>
        <v>9999875</v>
      </c>
      <c r="F48" s="24">
        <f t="shared" si="6"/>
        <v>0.9999875</v>
      </c>
    </row>
    <row r="49" spans="1:6" ht="39.75">
      <c r="A49" s="7" t="s">
        <v>363</v>
      </c>
      <c r="B49" s="4" t="s">
        <v>364</v>
      </c>
      <c r="C49" s="5">
        <f aca="true" t="shared" si="8" ref="C49:E52">C193</f>
        <v>45000</v>
      </c>
      <c r="D49" s="5">
        <f t="shared" si="8"/>
        <v>45000</v>
      </c>
      <c r="E49" s="5">
        <f t="shared" si="8"/>
        <v>44875</v>
      </c>
      <c r="F49" s="24">
        <f t="shared" si="6"/>
        <v>0.9972222222222222</v>
      </c>
    </row>
    <row r="50" spans="1:6" ht="27">
      <c r="A50" s="7" t="s">
        <v>64</v>
      </c>
      <c r="B50" s="4" t="s">
        <v>65</v>
      </c>
      <c r="C50" s="5">
        <f t="shared" si="8"/>
        <v>90000</v>
      </c>
      <c r="D50" s="5">
        <f t="shared" si="8"/>
        <v>90000</v>
      </c>
      <c r="E50" s="5">
        <f t="shared" si="8"/>
        <v>90000</v>
      </c>
      <c r="F50" s="24">
        <f t="shared" si="6"/>
        <v>1</v>
      </c>
    </row>
    <row r="51" spans="1:6" ht="27">
      <c r="A51" s="7" t="s">
        <v>66</v>
      </c>
      <c r="B51" s="4" t="s">
        <v>67</v>
      </c>
      <c r="C51" s="5">
        <f t="shared" si="8"/>
        <v>9865000</v>
      </c>
      <c r="D51" s="5">
        <f t="shared" si="8"/>
        <v>9865000</v>
      </c>
      <c r="E51" s="5">
        <f t="shared" si="8"/>
        <v>9865000</v>
      </c>
      <c r="F51" s="24">
        <f t="shared" si="6"/>
        <v>1</v>
      </c>
    </row>
    <row r="52" spans="1:6" ht="14.25">
      <c r="A52" s="7" t="s">
        <v>68</v>
      </c>
      <c r="B52" s="4" t="s">
        <v>69</v>
      </c>
      <c r="C52" s="5">
        <f t="shared" si="8"/>
        <v>1062000</v>
      </c>
      <c r="D52" s="5">
        <f t="shared" si="8"/>
        <v>1870000</v>
      </c>
      <c r="E52" s="5">
        <f t="shared" si="8"/>
        <v>1830778</v>
      </c>
      <c r="F52" s="24">
        <f t="shared" si="6"/>
        <v>1.7238964218455743</v>
      </c>
    </row>
    <row r="53" spans="1:6" ht="27">
      <c r="A53" s="7" t="s">
        <v>70</v>
      </c>
      <c r="B53" s="4" t="s">
        <v>71</v>
      </c>
      <c r="C53" s="5">
        <f aca="true" t="shared" si="9" ref="C53:E54">C146</f>
        <v>105833000</v>
      </c>
      <c r="D53" s="5">
        <f t="shared" si="9"/>
        <v>136150000</v>
      </c>
      <c r="E53" s="5">
        <f t="shared" si="9"/>
        <v>136147995</v>
      </c>
      <c r="F53" s="24">
        <f t="shared" si="6"/>
        <v>1.2864417998166924</v>
      </c>
    </row>
    <row r="54" spans="1:6" ht="14.25">
      <c r="A54" s="7" t="s">
        <v>419</v>
      </c>
      <c r="B54" s="4" t="s">
        <v>420</v>
      </c>
      <c r="C54" s="5">
        <f t="shared" si="9"/>
        <v>0</v>
      </c>
      <c r="D54" s="5">
        <f t="shared" si="9"/>
        <v>5245000</v>
      </c>
      <c r="E54" s="5">
        <f t="shared" si="9"/>
        <v>7165000</v>
      </c>
      <c r="F54" s="24" t="e">
        <f t="shared" si="6"/>
        <v>#DIV/0!</v>
      </c>
    </row>
    <row r="55" spans="1:6" ht="14.25">
      <c r="A55" s="7" t="s">
        <v>72</v>
      </c>
      <c r="B55" s="4" t="s">
        <v>73</v>
      </c>
      <c r="C55" s="5">
        <f>C56</f>
        <v>0</v>
      </c>
      <c r="D55" s="5">
        <f>D56</f>
        <v>2356000</v>
      </c>
      <c r="E55" s="5">
        <f>E56</f>
        <v>2355099</v>
      </c>
      <c r="F55" s="24" t="e">
        <f t="shared" si="6"/>
        <v>#DIV/0!</v>
      </c>
    </row>
    <row r="56" spans="1:6" ht="27">
      <c r="A56" s="7" t="s">
        <v>74</v>
      </c>
      <c r="B56" s="4" t="s">
        <v>75</v>
      </c>
      <c r="C56" s="5">
        <f>C198</f>
        <v>0</v>
      </c>
      <c r="D56" s="5">
        <f>D198</f>
        <v>2356000</v>
      </c>
      <c r="E56" s="5">
        <f>E198</f>
        <v>2355099</v>
      </c>
      <c r="F56" s="24" t="e">
        <f t="shared" si="6"/>
        <v>#DIV/0!</v>
      </c>
    </row>
    <row r="57" spans="1:6" ht="39.75">
      <c r="A57" s="7" t="s">
        <v>394</v>
      </c>
      <c r="B57" s="4" t="s">
        <v>396</v>
      </c>
      <c r="C57" s="5">
        <f>C58</f>
        <v>0</v>
      </c>
      <c r="D57" s="5">
        <f>D58</f>
        <v>1360000</v>
      </c>
      <c r="E57" s="5">
        <f>E58</f>
        <v>0</v>
      </c>
      <c r="F57" s="24" t="e">
        <f t="shared" si="6"/>
        <v>#DIV/0!</v>
      </c>
    </row>
    <row r="58" spans="1:6" ht="27">
      <c r="A58" s="7" t="s">
        <v>395</v>
      </c>
      <c r="B58" s="4" t="s">
        <v>397</v>
      </c>
      <c r="C58" s="5">
        <f>C59+C60</f>
        <v>0</v>
      </c>
      <c r="D58" s="5">
        <f>D59+D60</f>
        <v>1360000</v>
      </c>
      <c r="E58" s="5">
        <f>E59+E60</f>
        <v>0</v>
      </c>
      <c r="F58" s="24" t="e">
        <f t="shared" si="6"/>
        <v>#DIV/0!</v>
      </c>
    </row>
    <row r="59" spans="1:6" ht="14.25">
      <c r="A59" s="7" t="s">
        <v>214</v>
      </c>
      <c r="B59" s="4" t="s">
        <v>398</v>
      </c>
      <c r="C59" s="5">
        <f aca="true" t="shared" si="10" ref="C59:E60">C201</f>
        <v>0</v>
      </c>
      <c r="D59" s="5">
        <f t="shared" si="10"/>
        <v>1350000</v>
      </c>
      <c r="E59" s="5">
        <f t="shared" si="10"/>
        <v>0</v>
      </c>
      <c r="F59" s="24" t="e">
        <f t="shared" si="6"/>
        <v>#DIV/0!</v>
      </c>
    </row>
    <row r="60" spans="1:6" ht="14.25">
      <c r="A60" s="7" t="s">
        <v>433</v>
      </c>
      <c r="B60" s="4" t="s">
        <v>434</v>
      </c>
      <c r="C60" s="5">
        <f t="shared" si="10"/>
        <v>0</v>
      </c>
      <c r="D60" s="5">
        <f t="shared" si="10"/>
        <v>10000</v>
      </c>
      <c r="E60" s="5">
        <f t="shared" si="10"/>
        <v>0</v>
      </c>
      <c r="F60" s="24" t="e">
        <f t="shared" si="6"/>
        <v>#DIV/0!</v>
      </c>
    </row>
    <row r="61" spans="1:9" ht="27">
      <c r="A61" s="7" t="s">
        <v>76</v>
      </c>
      <c r="B61" s="4" t="s">
        <v>77</v>
      </c>
      <c r="C61" s="5">
        <f>C63+C79+C101+C76</f>
        <v>393167000</v>
      </c>
      <c r="D61" s="5">
        <f>D63+D79+D101+D76</f>
        <v>488488000</v>
      </c>
      <c r="E61" s="5">
        <f>E63+E79+E101+E76</f>
        <v>446219716</v>
      </c>
      <c r="F61" s="24">
        <f t="shared" si="6"/>
        <v>1.1349368487182292</v>
      </c>
      <c r="H61" s="9"/>
      <c r="I61" s="9"/>
    </row>
    <row r="62" spans="1:6" ht="14.25">
      <c r="A62" s="7" t="s">
        <v>114</v>
      </c>
      <c r="B62" s="4" t="s">
        <v>115</v>
      </c>
      <c r="C62" s="5">
        <f>C63</f>
        <v>8269000</v>
      </c>
      <c r="D62" s="5">
        <f>D63</f>
        <v>9395000</v>
      </c>
      <c r="E62" s="5">
        <f>E63</f>
        <v>9271256</v>
      </c>
      <c r="F62" s="24">
        <f t="shared" si="6"/>
        <v>1.1212064336679164</v>
      </c>
    </row>
    <row r="63" spans="1:6" ht="14.25">
      <c r="A63" s="7" t="s">
        <v>116</v>
      </c>
      <c r="B63" s="4" t="s">
        <v>117</v>
      </c>
      <c r="C63" s="5">
        <f>C64+C65+C66+C70+C68</f>
        <v>8269000</v>
      </c>
      <c r="D63" s="5">
        <f>D64+D65+D66+D70+D68</f>
        <v>9395000</v>
      </c>
      <c r="E63" s="5">
        <f>E64+E65+E66+E70+E68</f>
        <v>9271256</v>
      </c>
      <c r="F63" s="24">
        <f t="shared" si="6"/>
        <v>1.1212064336679164</v>
      </c>
    </row>
    <row r="64" spans="1:6" ht="14.25">
      <c r="A64" s="7" t="s">
        <v>78</v>
      </c>
      <c r="B64" s="4" t="s">
        <v>79</v>
      </c>
      <c r="C64" s="5">
        <f aca="true" t="shared" si="11" ref="C64:E65">C151</f>
        <v>7883000</v>
      </c>
      <c r="D64" s="5">
        <f t="shared" si="11"/>
        <v>8886000</v>
      </c>
      <c r="E64" s="5">
        <f t="shared" si="11"/>
        <v>8849248</v>
      </c>
      <c r="F64" s="24">
        <f t="shared" si="6"/>
        <v>1.1225736394773564</v>
      </c>
    </row>
    <row r="65" spans="1:6" ht="27">
      <c r="A65" s="7" t="s">
        <v>80</v>
      </c>
      <c r="B65" s="4" t="s">
        <v>81</v>
      </c>
      <c r="C65" s="5">
        <f t="shared" si="11"/>
        <v>260000</v>
      </c>
      <c r="D65" s="5">
        <f t="shared" si="11"/>
        <v>370000</v>
      </c>
      <c r="E65" s="5">
        <f t="shared" si="11"/>
        <v>317884</v>
      </c>
      <c r="F65" s="24">
        <f t="shared" si="6"/>
        <v>1.2226307692307692</v>
      </c>
    </row>
    <row r="66" spans="1:6" ht="27">
      <c r="A66" s="7" t="s">
        <v>82</v>
      </c>
      <c r="B66" s="4" t="s">
        <v>83</v>
      </c>
      <c r="C66" s="5">
        <f>C67</f>
        <v>110000</v>
      </c>
      <c r="D66" s="5">
        <f>D67</f>
        <v>123000</v>
      </c>
      <c r="E66" s="5">
        <f>E67</f>
        <v>121499</v>
      </c>
      <c r="F66" s="24">
        <f t="shared" si="6"/>
        <v>1.1045363636363636</v>
      </c>
    </row>
    <row r="67" spans="1:6" ht="14.25">
      <c r="A67" s="7" t="s">
        <v>86</v>
      </c>
      <c r="B67" s="4" t="s">
        <v>87</v>
      </c>
      <c r="C67" s="5">
        <f>C154</f>
        <v>110000</v>
      </c>
      <c r="D67" s="5">
        <f>D154</f>
        <v>123000</v>
      </c>
      <c r="E67" s="5">
        <f>E154</f>
        <v>121499</v>
      </c>
      <c r="F67" s="24">
        <f t="shared" si="6"/>
        <v>1.1045363636363636</v>
      </c>
    </row>
    <row r="68" spans="1:6" ht="27">
      <c r="A68" s="7" t="s">
        <v>375</v>
      </c>
      <c r="B68" s="4" t="s">
        <v>377</v>
      </c>
      <c r="C68" s="5">
        <f>C69</f>
        <v>0</v>
      </c>
      <c r="D68" s="5">
        <f>D69</f>
        <v>0</v>
      </c>
      <c r="E68" s="5">
        <f>E69</f>
        <v>-33374</v>
      </c>
      <c r="F68" s="24"/>
    </row>
    <row r="69" spans="1:6" ht="14.25">
      <c r="A69" s="7" t="s">
        <v>376</v>
      </c>
      <c r="B69" s="21">
        <v>8501</v>
      </c>
      <c r="C69" s="5">
        <f>C156</f>
        <v>0</v>
      </c>
      <c r="D69" s="5">
        <f>D156</f>
        <v>0</v>
      </c>
      <c r="E69" s="5">
        <f>E156</f>
        <v>-33374</v>
      </c>
      <c r="F69" s="24"/>
    </row>
    <row r="70" spans="1:6" ht="14.25">
      <c r="A70" s="7" t="s">
        <v>88</v>
      </c>
      <c r="B70" s="4" t="s">
        <v>89</v>
      </c>
      <c r="C70" s="5">
        <f aca="true" t="shared" si="12" ref="C70:E73">C71</f>
        <v>16000</v>
      </c>
      <c r="D70" s="5">
        <f t="shared" si="12"/>
        <v>16000</v>
      </c>
      <c r="E70" s="5">
        <f t="shared" si="12"/>
        <v>15999</v>
      </c>
      <c r="F70" s="24">
        <f aca="true" t="shared" si="13" ref="F70:F84">E70/C70</f>
        <v>0.9999375</v>
      </c>
    </row>
    <row r="71" spans="1:6" ht="14.25">
      <c r="A71" s="7" t="s">
        <v>98</v>
      </c>
      <c r="B71" s="4" t="s">
        <v>99</v>
      </c>
      <c r="C71" s="5">
        <f t="shared" si="12"/>
        <v>16000</v>
      </c>
      <c r="D71" s="5">
        <f t="shared" si="12"/>
        <v>16000</v>
      </c>
      <c r="E71" s="5">
        <f t="shared" si="12"/>
        <v>15999</v>
      </c>
      <c r="F71" s="24">
        <f t="shared" si="13"/>
        <v>0.9999375</v>
      </c>
    </row>
    <row r="72" spans="1:6" ht="14.25">
      <c r="A72" s="7" t="s">
        <v>100</v>
      </c>
      <c r="B72" s="4" t="s">
        <v>101</v>
      </c>
      <c r="C72" s="5">
        <f t="shared" si="12"/>
        <v>16000</v>
      </c>
      <c r="D72" s="5">
        <f t="shared" si="12"/>
        <v>16000</v>
      </c>
      <c r="E72" s="5">
        <f t="shared" si="12"/>
        <v>15999</v>
      </c>
      <c r="F72" s="24">
        <f t="shared" si="13"/>
        <v>0.9999375</v>
      </c>
    </row>
    <row r="73" spans="1:6" ht="14.25">
      <c r="A73" s="7" t="s">
        <v>102</v>
      </c>
      <c r="B73" s="4" t="s">
        <v>103</v>
      </c>
      <c r="C73" s="5">
        <f t="shared" si="12"/>
        <v>16000</v>
      </c>
      <c r="D73" s="5">
        <f t="shared" si="12"/>
        <v>16000</v>
      </c>
      <c r="E73" s="5">
        <f t="shared" si="12"/>
        <v>15999</v>
      </c>
      <c r="F73" s="24">
        <f t="shared" si="13"/>
        <v>0.9999375</v>
      </c>
    </row>
    <row r="74" spans="1:6" ht="14.25">
      <c r="A74" s="7" t="s">
        <v>108</v>
      </c>
      <c r="B74" s="4" t="s">
        <v>109</v>
      </c>
      <c r="C74" s="5">
        <f>C210</f>
        <v>16000</v>
      </c>
      <c r="D74" s="5">
        <f>D210</f>
        <v>16000</v>
      </c>
      <c r="E74" s="5">
        <f>E210</f>
        <v>15999</v>
      </c>
      <c r="F74" s="24">
        <f t="shared" si="13"/>
        <v>0.9999375</v>
      </c>
    </row>
    <row r="75" spans="1:6" ht="27">
      <c r="A75" s="7" t="s">
        <v>118</v>
      </c>
      <c r="B75" s="4" t="s">
        <v>119</v>
      </c>
      <c r="C75" s="5">
        <f>C79+C101+C76</f>
        <v>384898000</v>
      </c>
      <c r="D75" s="5">
        <f>D79+D101+D76</f>
        <v>479093000</v>
      </c>
      <c r="E75" s="5">
        <f>E79+E101+E76</f>
        <v>436948460</v>
      </c>
      <c r="F75" s="24">
        <f t="shared" si="13"/>
        <v>1.1352318276530406</v>
      </c>
    </row>
    <row r="76" spans="1:6" ht="27">
      <c r="A76" s="7" t="s">
        <v>368</v>
      </c>
      <c r="B76" s="4" t="s">
        <v>370</v>
      </c>
      <c r="C76" s="5">
        <f aca="true" t="shared" si="14" ref="C76:E77">C77</f>
        <v>3000</v>
      </c>
      <c r="D76" s="5">
        <f t="shared" si="14"/>
        <v>3000</v>
      </c>
      <c r="E76" s="5">
        <f t="shared" si="14"/>
        <v>0</v>
      </c>
      <c r="F76" s="24">
        <f t="shared" si="13"/>
        <v>0</v>
      </c>
    </row>
    <row r="77" spans="1:6" ht="14.25">
      <c r="A77" s="7" t="s">
        <v>369</v>
      </c>
      <c r="B77" s="4" t="s">
        <v>371</v>
      </c>
      <c r="C77" s="5">
        <f t="shared" si="14"/>
        <v>3000</v>
      </c>
      <c r="D77" s="5">
        <f t="shared" si="14"/>
        <v>3000</v>
      </c>
      <c r="E77" s="5">
        <f t="shared" si="14"/>
        <v>0</v>
      </c>
      <c r="F77" s="24">
        <f t="shared" si="13"/>
        <v>0</v>
      </c>
    </row>
    <row r="78" spans="1:6" ht="27">
      <c r="A78" s="7" t="s">
        <v>80</v>
      </c>
      <c r="B78" s="4" t="s">
        <v>81</v>
      </c>
      <c r="C78" s="5">
        <f>C160</f>
        <v>3000</v>
      </c>
      <c r="D78" s="5">
        <f>D160</f>
        <v>3000</v>
      </c>
      <c r="E78" s="5">
        <f>E160</f>
        <v>0</v>
      </c>
      <c r="F78" s="24">
        <f t="shared" si="13"/>
        <v>0</v>
      </c>
    </row>
    <row r="79" spans="1:6" ht="14.25">
      <c r="A79" s="7" t="s">
        <v>120</v>
      </c>
      <c r="B79" s="4" t="s">
        <v>121</v>
      </c>
      <c r="C79" s="5">
        <f>C80+C81+C87+C82+C85</f>
        <v>352776000</v>
      </c>
      <c r="D79" s="5">
        <f>D80+D81+D87+D82+D85</f>
        <v>435630000</v>
      </c>
      <c r="E79" s="5">
        <f>E80+E81+E87+E82+E85</f>
        <v>394318106</v>
      </c>
      <c r="F79" s="24">
        <f t="shared" si="13"/>
        <v>1.117757744290995</v>
      </c>
    </row>
    <row r="80" spans="1:6" ht="14.25">
      <c r="A80" s="7" t="s">
        <v>78</v>
      </c>
      <c r="B80" s="4" t="s">
        <v>79</v>
      </c>
      <c r="C80" s="5">
        <f aca="true" t="shared" si="15" ref="C80:E81">C162</f>
        <v>228485000</v>
      </c>
      <c r="D80" s="5">
        <f t="shared" si="15"/>
        <v>290560000</v>
      </c>
      <c r="E80" s="5">
        <f t="shared" si="15"/>
        <v>287659870</v>
      </c>
      <c r="F80" s="24">
        <f t="shared" si="13"/>
        <v>1.2589879860822373</v>
      </c>
    </row>
    <row r="81" spans="1:6" ht="27">
      <c r="A81" s="7" t="s">
        <v>80</v>
      </c>
      <c r="B81" s="4" t="s">
        <v>81</v>
      </c>
      <c r="C81" s="5">
        <f t="shared" si="15"/>
        <v>99492000</v>
      </c>
      <c r="D81" s="5">
        <f t="shared" si="15"/>
        <v>115482000</v>
      </c>
      <c r="E81" s="5">
        <f t="shared" si="15"/>
        <v>82879460</v>
      </c>
      <c r="F81" s="24">
        <f t="shared" si="13"/>
        <v>0.8330263739798175</v>
      </c>
    </row>
    <row r="82" spans="1:6" ht="27">
      <c r="A82" s="7" t="s">
        <v>82</v>
      </c>
      <c r="B82" s="4" t="s">
        <v>83</v>
      </c>
      <c r="C82" s="5">
        <f>C83+C84</f>
        <v>2619000</v>
      </c>
      <c r="D82" s="5">
        <f>D83+D84</f>
        <v>2580000</v>
      </c>
      <c r="E82" s="5">
        <f>E83+E84</f>
        <v>2563437</v>
      </c>
      <c r="F82" s="24">
        <f t="shared" si="13"/>
        <v>0.9787846506300114</v>
      </c>
    </row>
    <row r="83" spans="1:6" ht="14.25">
      <c r="A83" s="7" t="s">
        <v>84</v>
      </c>
      <c r="B83" s="4" t="s">
        <v>85</v>
      </c>
      <c r="C83" s="5">
        <f aca="true" t="shared" si="16" ref="C83:E84">C165</f>
        <v>672000</v>
      </c>
      <c r="D83" s="5">
        <f t="shared" si="16"/>
        <v>377000</v>
      </c>
      <c r="E83" s="5">
        <f t="shared" si="16"/>
        <v>376577</v>
      </c>
      <c r="F83" s="24">
        <f t="shared" si="13"/>
        <v>0.5603824404761905</v>
      </c>
    </row>
    <row r="84" spans="1:6" ht="14.25">
      <c r="A84" s="7" t="s">
        <v>86</v>
      </c>
      <c r="B84" s="4" t="s">
        <v>87</v>
      </c>
      <c r="C84" s="5">
        <f t="shared" si="16"/>
        <v>1947000</v>
      </c>
      <c r="D84" s="5">
        <f t="shared" si="16"/>
        <v>2203000</v>
      </c>
      <c r="E84" s="5">
        <f t="shared" si="16"/>
        <v>2186860</v>
      </c>
      <c r="F84" s="24">
        <f t="shared" si="13"/>
        <v>1.1231946584488957</v>
      </c>
    </row>
    <row r="85" spans="1:6" ht="27">
      <c r="A85" s="7" t="s">
        <v>375</v>
      </c>
      <c r="B85" s="4" t="s">
        <v>377</v>
      </c>
      <c r="C85" s="5">
        <f>C86</f>
        <v>0</v>
      </c>
      <c r="D85" s="5">
        <f>D86</f>
        <v>0</v>
      </c>
      <c r="E85" s="5">
        <f>E86</f>
        <v>-2780400</v>
      </c>
      <c r="F85" s="24"/>
    </row>
    <row r="86" spans="1:6" ht="14.25">
      <c r="A86" s="7" t="s">
        <v>376</v>
      </c>
      <c r="B86" s="21">
        <v>8501</v>
      </c>
      <c r="C86" s="5">
        <f>C168</f>
        <v>0</v>
      </c>
      <c r="D86" s="5">
        <f>D168</f>
        <v>0</v>
      </c>
      <c r="E86" s="5">
        <f>E168</f>
        <v>-2780400</v>
      </c>
      <c r="F86" s="24"/>
    </row>
    <row r="87" spans="1:6" ht="14.25">
      <c r="A87" s="7" t="s">
        <v>88</v>
      </c>
      <c r="B87" s="4" t="s">
        <v>89</v>
      </c>
      <c r="C87" s="5">
        <f>C88+C92+C99</f>
        <v>22180000</v>
      </c>
      <c r="D87" s="5">
        <f>D88+D92+D99</f>
        <v>27008000</v>
      </c>
      <c r="E87" s="5">
        <f>E88+E92+E99</f>
        <v>23995739</v>
      </c>
      <c r="F87" s="24">
        <f>E87/C87</f>
        <v>1.0818637962128044</v>
      </c>
    </row>
    <row r="88" spans="1:6" ht="39.75">
      <c r="A88" s="7" t="s">
        <v>90</v>
      </c>
      <c r="B88" s="4" t="s">
        <v>91</v>
      </c>
      <c r="C88" s="5">
        <f>C89</f>
        <v>0</v>
      </c>
      <c r="D88" s="5">
        <f>D89</f>
        <v>3720000</v>
      </c>
      <c r="E88" s="5">
        <f>E89</f>
        <v>3694932</v>
      </c>
      <c r="F88" s="24" t="e">
        <f>E88/C88</f>
        <v>#DIV/0!</v>
      </c>
    </row>
    <row r="89" spans="1:6" ht="27">
      <c r="A89" s="7" t="s">
        <v>92</v>
      </c>
      <c r="B89" s="4" t="s">
        <v>93</v>
      </c>
      <c r="C89" s="5">
        <f>C90+C91</f>
        <v>0</v>
      </c>
      <c r="D89" s="5">
        <f>D90+D91</f>
        <v>3720000</v>
      </c>
      <c r="E89" s="5">
        <f>E90+E91</f>
        <v>3694932</v>
      </c>
      <c r="F89" s="24" t="e">
        <f>E89/C89</f>
        <v>#DIV/0!</v>
      </c>
    </row>
    <row r="90" spans="1:6" ht="14.25">
      <c r="A90" s="7" t="s">
        <v>94</v>
      </c>
      <c r="B90" s="4" t="s">
        <v>95</v>
      </c>
      <c r="C90" s="5">
        <f>C216</f>
        <v>0</v>
      </c>
      <c r="D90" s="5">
        <f>D216</f>
        <v>0</v>
      </c>
      <c r="E90" s="5"/>
      <c r="F90" s="24"/>
    </row>
    <row r="91" spans="1:6" ht="14.25">
      <c r="A91" s="7" t="s">
        <v>96</v>
      </c>
      <c r="B91" s="4" t="s">
        <v>97</v>
      </c>
      <c r="C91" s="5">
        <f>C217</f>
        <v>0</v>
      </c>
      <c r="D91" s="5">
        <f>D217</f>
        <v>3720000</v>
      </c>
      <c r="E91" s="5">
        <f>E217</f>
        <v>3694932</v>
      </c>
      <c r="F91" s="24" t="e">
        <f aca="true" t="shared" si="17" ref="F91:F105">E91/C91</f>
        <v>#DIV/0!</v>
      </c>
    </row>
    <row r="92" spans="1:6" ht="14.25">
      <c r="A92" s="7" t="s">
        <v>98</v>
      </c>
      <c r="B92" s="4" t="s">
        <v>99</v>
      </c>
      <c r="C92" s="5">
        <f>C93</f>
        <v>22180000</v>
      </c>
      <c r="D92" s="5">
        <f>D93</f>
        <v>23288000</v>
      </c>
      <c r="E92" s="5">
        <f>E93</f>
        <v>20313835</v>
      </c>
      <c r="F92" s="24">
        <f t="shared" si="17"/>
        <v>0.9158627141568981</v>
      </c>
    </row>
    <row r="93" spans="1:6" ht="14.25">
      <c r="A93" s="7" t="s">
        <v>100</v>
      </c>
      <c r="B93" s="4" t="s">
        <v>101</v>
      </c>
      <c r="C93" s="5">
        <f>C94+C98</f>
        <v>22180000</v>
      </c>
      <c r="D93" s="5">
        <f>D94+D98</f>
        <v>23288000</v>
      </c>
      <c r="E93" s="5">
        <f>E94+E98</f>
        <v>20313835</v>
      </c>
      <c r="F93" s="24">
        <f t="shared" si="17"/>
        <v>0.9158627141568981</v>
      </c>
    </row>
    <row r="94" spans="1:6" ht="14.25">
      <c r="A94" s="7" t="s">
        <v>102</v>
      </c>
      <c r="B94" s="4" t="s">
        <v>103</v>
      </c>
      <c r="C94" s="5">
        <f>C95+C96+C97</f>
        <v>18064000</v>
      </c>
      <c r="D94" s="5">
        <f>D95+D96+D97</f>
        <v>18931000</v>
      </c>
      <c r="E94" s="5">
        <f>E95+E96+E97</f>
        <v>15968873</v>
      </c>
      <c r="F94" s="24">
        <f t="shared" si="17"/>
        <v>0.8840164415411869</v>
      </c>
    </row>
    <row r="95" spans="1:6" ht="14.25">
      <c r="A95" s="7" t="s">
        <v>104</v>
      </c>
      <c r="B95" s="4" t="s">
        <v>105</v>
      </c>
      <c r="C95" s="5">
        <f aca="true" t="shared" si="18" ref="C95:E98">C221</f>
        <v>15302000</v>
      </c>
      <c r="D95" s="5">
        <f t="shared" si="18"/>
        <v>15339000</v>
      </c>
      <c r="E95" s="5">
        <f t="shared" si="18"/>
        <v>13596161</v>
      </c>
      <c r="F95" s="24">
        <f t="shared" si="17"/>
        <v>0.8885218272121291</v>
      </c>
    </row>
    <row r="96" spans="1:6" ht="14.25">
      <c r="A96" s="7" t="s">
        <v>106</v>
      </c>
      <c r="B96" s="4" t="s">
        <v>107</v>
      </c>
      <c r="C96" s="5">
        <f t="shared" si="18"/>
        <v>1769000</v>
      </c>
      <c r="D96" s="5">
        <f t="shared" si="18"/>
        <v>2607000</v>
      </c>
      <c r="E96" s="5">
        <f t="shared" si="18"/>
        <v>1566750</v>
      </c>
      <c r="F96" s="24">
        <f t="shared" si="17"/>
        <v>0.8856698699830413</v>
      </c>
    </row>
    <row r="97" spans="1:6" ht="14.25">
      <c r="A97" s="7" t="s">
        <v>110</v>
      </c>
      <c r="B97" s="4" t="s">
        <v>111</v>
      </c>
      <c r="C97" s="5">
        <f t="shared" si="18"/>
        <v>993000</v>
      </c>
      <c r="D97" s="5">
        <f t="shared" si="18"/>
        <v>985000</v>
      </c>
      <c r="E97" s="5">
        <f t="shared" si="18"/>
        <v>805962</v>
      </c>
      <c r="F97" s="24">
        <f t="shared" si="17"/>
        <v>0.8116435045317221</v>
      </c>
    </row>
    <row r="98" spans="1:6" ht="14.25">
      <c r="A98" s="7" t="s">
        <v>112</v>
      </c>
      <c r="B98" s="4" t="s">
        <v>113</v>
      </c>
      <c r="C98" s="5">
        <f t="shared" si="18"/>
        <v>4116000</v>
      </c>
      <c r="D98" s="5">
        <f t="shared" si="18"/>
        <v>4357000</v>
      </c>
      <c r="E98" s="5">
        <f t="shared" si="18"/>
        <v>4344962</v>
      </c>
      <c r="F98" s="24">
        <f t="shared" si="17"/>
        <v>1.0556273080660836</v>
      </c>
    </row>
    <row r="99" spans="1:6" ht="27">
      <c r="A99" s="7" t="s">
        <v>375</v>
      </c>
      <c r="B99" s="4" t="s">
        <v>377</v>
      </c>
      <c r="C99" s="5">
        <f>C100</f>
        <v>0</v>
      </c>
      <c r="D99" s="5">
        <f>D100</f>
        <v>0</v>
      </c>
      <c r="E99" s="5">
        <f>E100</f>
        <v>-13028</v>
      </c>
      <c r="F99" s="24"/>
    </row>
    <row r="100" spans="1:6" ht="27">
      <c r="A100" s="7" t="s">
        <v>384</v>
      </c>
      <c r="B100" s="21">
        <v>8501</v>
      </c>
      <c r="C100" s="5">
        <f>C226</f>
        <v>0</v>
      </c>
      <c r="D100" s="5">
        <f>D226</f>
        <v>0</v>
      </c>
      <c r="E100" s="5">
        <f>E226</f>
        <v>-13028</v>
      </c>
      <c r="F100" s="24"/>
    </row>
    <row r="101" spans="1:6" ht="14.25">
      <c r="A101" s="7" t="s">
        <v>122</v>
      </c>
      <c r="B101" s="4" t="s">
        <v>123</v>
      </c>
      <c r="C101" s="5">
        <f>C102+C103+C104+C108+C106</f>
        <v>32119000</v>
      </c>
      <c r="D101" s="5">
        <f>D102+D103+D104+D108+D106</f>
        <v>43460000</v>
      </c>
      <c r="E101" s="5">
        <f>E102+E103+E104+E108+E106</f>
        <v>42630354</v>
      </c>
      <c r="F101" s="24">
        <f t="shared" si="17"/>
        <v>1.3272628039478191</v>
      </c>
    </row>
    <row r="102" spans="1:6" ht="14.25">
      <c r="A102" s="7" t="s">
        <v>78</v>
      </c>
      <c r="B102" s="4" t="s">
        <v>79</v>
      </c>
      <c r="C102" s="5">
        <f aca="true" t="shared" si="19" ref="C102:E103">C170</f>
        <v>25510000</v>
      </c>
      <c r="D102" s="5">
        <f t="shared" si="19"/>
        <v>37312500</v>
      </c>
      <c r="E102" s="5">
        <f t="shared" si="19"/>
        <v>36838734</v>
      </c>
      <c r="F102" s="24">
        <f t="shared" si="17"/>
        <v>1.4440899255194042</v>
      </c>
    </row>
    <row r="103" spans="1:6" ht="27">
      <c r="A103" s="7" t="s">
        <v>80</v>
      </c>
      <c r="B103" s="4" t="s">
        <v>81</v>
      </c>
      <c r="C103" s="5">
        <f t="shared" si="19"/>
        <v>5208000</v>
      </c>
      <c r="D103" s="5">
        <f t="shared" si="19"/>
        <v>3912500</v>
      </c>
      <c r="E103" s="5">
        <f t="shared" si="19"/>
        <v>3717480</v>
      </c>
      <c r="F103" s="24">
        <f t="shared" si="17"/>
        <v>0.7138018433179724</v>
      </c>
    </row>
    <row r="104" spans="1:6" ht="27">
      <c r="A104" s="7" t="s">
        <v>82</v>
      </c>
      <c r="B104" s="4" t="s">
        <v>83</v>
      </c>
      <c r="C104" s="5">
        <f>C105</f>
        <v>337000</v>
      </c>
      <c r="D104" s="5">
        <f>D105</f>
        <v>364000</v>
      </c>
      <c r="E104" s="5">
        <f>E105</f>
        <v>361196</v>
      </c>
      <c r="F104" s="24">
        <f t="shared" si="17"/>
        <v>1.0717982195845697</v>
      </c>
    </row>
    <row r="105" spans="1:6" ht="14.25">
      <c r="A105" s="7" t="s">
        <v>86</v>
      </c>
      <c r="B105" s="4" t="s">
        <v>87</v>
      </c>
      <c r="C105" s="5">
        <f>C173</f>
        <v>337000</v>
      </c>
      <c r="D105" s="5">
        <f>D173</f>
        <v>364000</v>
      </c>
      <c r="E105" s="5">
        <f>E173</f>
        <v>361196</v>
      </c>
      <c r="F105" s="24">
        <f t="shared" si="17"/>
        <v>1.0717982195845697</v>
      </c>
    </row>
    <row r="106" spans="1:6" ht="27">
      <c r="A106" s="7" t="s">
        <v>375</v>
      </c>
      <c r="B106" s="4" t="s">
        <v>377</v>
      </c>
      <c r="C106" s="5">
        <f>C107</f>
        <v>0</v>
      </c>
      <c r="D106" s="5">
        <f>D107</f>
        <v>0</v>
      </c>
      <c r="E106" s="5">
        <f>E107</f>
        <v>-118581</v>
      </c>
      <c r="F106" s="24"/>
    </row>
    <row r="107" spans="1:6" ht="14.25">
      <c r="A107" s="7" t="s">
        <v>376</v>
      </c>
      <c r="B107" s="21">
        <v>8501</v>
      </c>
      <c r="C107" s="5">
        <f>C175</f>
        <v>0</v>
      </c>
      <c r="D107" s="5">
        <f>D175</f>
        <v>0</v>
      </c>
      <c r="E107" s="5">
        <f>E175</f>
        <v>-118581</v>
      </c>
      <c r="F107" s="24"/>
    </row>
    <row r="108" spans="1:6" ht="14.25">
      <c r="A108" s="7" t="s">
        <v>88</v>
      </c>
      <c r="B108" s="4" t="s">
        <v>89</v>
      </c>
      <c r="C108" s="5">
        <f aca="true" t="shared" si="20" ref="C108:E111">C109</f>
        <v>1064000</v>
      </c>
      <c r="D108" s="5">
        <f t="shared" si="20"/>
        <v>1871000</v>
      </c>
      <c r="E108" s="5">
        <f t="shared" si="20"/>
        <v>1831525</v>
      </c>
      <c r="F108" s="24">
        <f aca="true" t="shared" si="21" ref="F108:F135">E108/C108</f>
        <v>1.721358082706767</v>
      </c>
    </row>
    <row r="109" spans="1:6" ht="14.25">
      <c r="A109" s="7" t="s">
        <v>98</v>
      </c>
      <c r="B109" s="4" t="s">
        <v>99</v>
      </c>
      <c r="C109" s="5">
        <f t="shared" si="20"/>
        <v>1064000</v>
      </c>
      <c r="D109" s="5">
        <f t="shared" si="20"/>
        <v>1871000</v>
      </c>
      <c r="E109" s="5">
        <f t="shared" si="20"/>
        <v>1831525</v>
      </c>
      <c r="F109" s="24">
        <f t="shared" si="21"/>
        <v>1.721358082706767</v>
      </c>
    </row>
    <row r="110" spans="1:6" ht="14.25">
      <c r="A110" s="7" t="s">
        <v>100</v>
      </c>
      <c r="B110" s="4" t="s">
        <v>101</v>
      </c>
      <c r="C110" s="5">
        <f t="shared" si="20"/>
        <v>1064000</v>
      </c>
      <c r="D110" s="5">
        <f t="shared" si="20"/>
        <v>1871000</v>
      </c>
      <c r="E110" s="5">
        <f t="shared" si="20"/>
        <v>1831525</v>
      </c>
      <c r="F110" s="24">
        <f t="shared" si="21"/>
        <v>1.721358082706767</v>
      </c>
    </row>
    <row r="111" spans="1:6" ht="14.25">
      <c r="A111" s="7" t="s">
        <v>102</v>
      </c>
      <c r="B111" s="4" t="s">
        <v>103</v>
      </c>
      <c r="C111" s="5">
        <f t="shared" si="20"/>
        <v>1064000</v>
      </c>
      <c r="D111" s="5">
        <f t="shared" si="20"/>
        <v>1871000</v>
      </c>
      <c r="E111" s="5">
        <f t="shared" si="20"/>
        <v>1831525</v>
      </c>
      <c r="F111" s="24">
        <f t="shared" si="21"/>
        <v>1.721358082706767</v>
      </c>
    </row>
    <row r="112" spans="1:6" ht="14.25">
      <c r="A112" s="7" t="s">
        <v>110</v>
      </c>
      <c r="B112" s="4" t="s">
        <v>111</v>
      </c>
      <c r="C112" s="5">
        <f>C232</f>
        <v>1064000</v>
      </c>
      <c r="D112" s="5">
        <f>D232</f>
        <v>1871000</v>
      </c>
      <c r="E112" s="5">
        <f>E232</f>
        <v>1831525</v>
      </c>
      <c r="F112" s="24">
        <f t="shared" si="21"/>
        <v>1.721358082706767</v>
      </c>
    </row>
    <row r="113" spans="1:8" ht="14.25">
      <c r="A113" s="7" t="s">
        <v>124</v>
      </c>
      <c r="B113" s="4" t="s">
        <v>3</v>
      </c>
      <c r="C113" s="5">
        <f>C114+C139+C136</f>
        <v>369907000</v>
      </c>
      <c r="D113" s="5">
        <f>D114+D139+D136</f>
        <v>459593000</v>
      </c>
      <c r="E113" s="5">
        <f>E114+E139+E136</f>
        <v>432924345</v>
      </c>
      <c r="F113" s="24">
        <f t="shared" si="21"/>
        <v>1.170359968857037</v>
      </c>
      <c r="H113" s="9"/>
    </row>
    <row r="114" spans="1:6" ht="14.25">
      <c r="A114" s="7" t="s">
        <v>4</v>
      </c>
      <c r="B114" s="4" t="s">
        <v>5</v>
      </c>
      <c r="C114" s="5">
        <f>C115</f>
        <v>223087000</v>
      </c>
      <c r="D114" s="5">
        <f>D115</f>
        <v>263859000</v>
      </c>
      <c r="E114" s="5">
        <f>E115</f>
        <v>236922106</v>
      </c>
      <c r="F114" s="24">
        <f t="shared" si="21"/>
        <v>1.062016639248365</v>
      </c>
    </row>
    <row r="115" spans="1:6" ht="14.25">
      <c r="A115" s="7" t="s">
        <v>6</v>
      </c>
      <c r="B115" s="4" t="s">
        <v>7</v>
      </c>
      <c r="C115" s="5">
        <f>C116+C120</f>
        <v>223087000</v>
      </c>
      <c r="D115" s="5">
        <f>D116+D120</f>
        <v>263859000</v>
      </c>
      <c r="E115" s="5">
        <f>E116+E120</f>
        <v>236922106</v>
      </c>
      <c r="F115" s="24">
        <f t="shared" si="21"/>
        <v>1.062016639248365</v>
      </c>
    </row>
    <row r="116" spans="1:6" ht="14.25">
      <c r="A116" s="7" t="s">
        <v>8</v>
      </c>
      <c r="B116" s="4" t="s">
        <v>9</v>
      </c>
      <c r="C116" s="5">
        <f aca="true" t="shared" si="22" ref="C116:E118">C117</f>
        <v>240000</v>
      </c>
      <c r="D116" s="5">
        <f t="shared" si="22"/>
        <v>0</v>
      </c>
      <c r="E116" s="5">
        <f t="shared" si="22"/>
        <v>-34692</v>
      </c>
      <c r="F116" s="24">
        <f t="shared" si="21"/>
        <v>-0.14455</v>
      </c>
    </row>
    <row r="117" spans="1:6" ht="14.25">
      <c r="A117" s="7" t="s">
        <v>10</v>
      </c>
      <c r="B117" s="4" t="s">
        <v>11</v>
      </c>
      <c r="C117" s="5">
        <f t="shared" si="22"/>
        <v>240000</v>
      </c>
      <c r="D117" s="5">
        <f t="shared" si="22"/>
        <v>0</v>
      </c>
      <c r="E117" s="5">
        <f t="shared" si="22"/>
        <v>-34692</v>
      </c>
      <c r="F117" s="24">
        <f t="shared" si="21"/>
        <v>-0.14455</v>
      </c>
    </row>
    <row r="118" spans="1:6" ht="14.25">
      <c r="A118" s="7" t="s">
        <v>12</v>
      </c>
      <c r="B118" s="4" t="s">
        <v>13</v>
      </c>
      <c r="C118" s="5">
        <f t="shared" si="22"/>
        <v>240000</v>
      </c>
      <c r="D118" s="5">
        <f t="shared" si="22"/>
        <v>0</v>
      </c>
      <c r="E118" s="5">
        <f t="shared" si="22"/>
        <v>-34692</v>
      </c>
      <c r="F118" s="24">
        <f t="shared" si="21"/>
        <v>-0.14455</v>
      </c>
    </row>
    <row r="119" spans="1:6" ht="14.25">
      <c r="A119" s="7" t="s">
        <v>14</v>
      </c>
      <c r="B119" s="4" t="s">
        <v>15</v>
      </c>
      <c r="C119" s="5">
        <v>240000</v>
      </c>
      <c r="D119" s="5"/>
      <c r="E119" s="5">
        <v>-34692</v>
      </c>
      <c r="F119" s="24">
        <f t="shared" si="21"/>
        <v>-0.14455</v>
      </c>
    </row>
    <row r="120" spans="1:6" ht="27">
      <c r="A120" s="7" t="s">
        <v>16</v>
      </c>
      <c r="B120" s="4" t="s">
        <v>17</v>
      </c>
      <c r="C120" s="5">
        <f>C121+C132+C130+C128</f>
        <v>222847000</v>
      </c>
      <c r="D120" s="5">
        <f>D121+D132+D130+D128</f>
        <v>263859000</v>
      </c>
      <c r="E120" s="5">
        <f>E121+E132+E130+E128</f>
        <v>236956798</v>
      </c>
      <c r="F120" s="24">
        <f t="shared" si="21"/>
        <v>1.063316077847133</v>
      </c>
    </row>
    <row r="121" spans="1:6" ht="39.75">
      <c r="A121" s="7" t="s">
        <v>125</v>
      </c>
      <c r="B121" s="4" t="s">
        <v>19</v>
      </c>
      <c r="C121" s="5">
        <f>C122+C124+C125+C126+C127+C123</f>
        <v>223043000</v>
      </c>
      <c r="D121" s="5">
        <f>D122+D124+D125+D126+D127+D123</f>
        <v>261423000</v>
      </c>
      <c r="E121" s="5">
        <f>E122+E124+E125+E126+E127+E123</f>
        <v>235785443</v>
      </c>
      <c r="F121" s="24">
        <f t="shared" si="21"/>
        <v>1.057129983904449</v>
      </c>
    </row>
    <row r="122" spans="1:6" ht="14.25">
      <c r="A122" s="7" t="s">
        <v>20</v>
      </c>
      <c r="B122" s="4" t="s">
        <v>21</v>
      </c>
      <c r="C122" s="5">
        <v>2485000</v>
      </c>
      <c r="D122" s="5">
        <v>1945000</v>
      </c>
      <c r="E122" s="5">
        <v>1871088</v>
      </c>
      <c r="F122" s="24">
        <f t="shared" si="21"/>
        <v>0.7529529175050301</v>
      </c>
    </row>
    <row r="123" spans="1:6" ht="27">
      <c r="A123" s="7" t="s">
        <v>372</v>
      </c>
      <c r="B123" s="4" t="s">
        <v>373</v>
      </c>
      <c r="C123" s="5">
        <v>3000</v>
      </c>
      <c r="D123" s="5">
        <v>3000</v>
      </c>
      <c r="E123" s="5"/>
      <c r="F123" s="24">
        <f t="shared" si="21"/>
        <v>0</v>
      </c>
    </row>
    <row r="124" spans="1:6" ht="14.25">
      <c r="A124" s="7" t="s">
        <v>22</v>
      </c>
      <c r="B124" s="4" t="s">
        <v>23</v>
      </c>
      <c r="C124" s="5">
        <v>77000</v>
      </c>
      <c r="D124" s="5">
        <v>63000</v>
      </c>
      <c r="E124" s="5">
        <v>63355</v>
      </c>
      <c r="F124" s="24">
        <f t="shared" si="21"/>
        <v>0.8227922077922077</v>
      </c>
    </row>
    <row r="125" spans="1:6" ht="27">
      <c r="A125" s="7" t="s">
        <v>24</v>
      </c>
      <c r="B125" s="4" t="s">
        <v>25</v>
      </c>
      <c r="C125" s="5">
        <v>159519000</v>
      </c>
      <c r="D125" s="5">
        <v>202200000</v>
      </c>
      <c r="E125" s="5">
        <v>179917542</v>
      </c>
      <c r="F125" s="24">
        <f t="shared" si="21"/>
        <v>1.1278753126586802</v>
      </c>
    </row>
    <row r="126" spans="1:6" ht="27">
      <c r="A126" s="7" t="s">
        <v>26</v>
      </c>
      <c r="B126" s="4" t="s">
        <v>27</v>
      </c>
      <c r="C126" s="5">
        <v>58439000</v>
      </c>
      <c r="D126" s="5">
        <v>55841000</v>
      </c>
      <c r="E126" s="5">
        <v>52753009</v>
      </c>
      <c r="F126" s="24">
        <f t="shared" si="21"/>
        <v>0.9027021167371105</v>
      </c>
    </row>
    <row r="127" spans="1:6" ht="14.25">
      <c r="A127" s="7" t="s">
        <v>28</v>
      </c>
      <c r="B127" s="4" t="s">
        <v>29</v>
      </c>
      <c r="C127" s="5">
        <v>2520000</v>
      </c>
      <c r="D127" s="5">
        <v>1371000</v>
      </c>
      <c r="E127" s="5">
        <v>1180449</v>
      </c>
      <c r="F127" s="24">
        <f t="shared" si="21"/>
        <v>0.46843214285714285</v>
      </c>
    </row>
    <row r="128" spans="1:6" ht="14.25">
      <c r="A128" s="7" t="s">
        <v>423</v>
      </c>
      <c r="B128" s="4" t="s">
        <v>425</v>
      </c>
      <c r="C128" s="5">
        <f>C129</f>
        <v>0</v>
      </c>
      <c r="D128" s="5">
        <f>D129</f>
        <v>1000</v>
      </c>
      <c r="E128" s="5">
        <f>E129</f>
        <v>94</v>
      </c>
      <c r="F128" s="24" t="e">
        <f t="shared" si="21"/>
        <v>#DIV/0!</v>
      </c>
    </row>
    <row r="129" spans="1:6" ht="14.25">
      <c r="A129" s="7" t="s">
        <v>424</v>
      </c>
      <c r="B129" s="4" t="s">
        <v>426</v>
      </c>
      <c r="C129" s="5"/>
      <c r="D129" s="5">
        <v>1000</v>
      </c>
      <c r="E129" s="5">
        <v>94</v>
      </c>
      <c r="F129" s="24" t="e">
        <f t="shared" si="21"/>
        <v>#DIV/0!</v>
      </c>
    </row>
    <row r="130" spans="1:6" ht="14.25">
      <c r="A130" s="7" t="s">
        <v>406</v>
      </c>
      <c r="B130" s="4" t="s">
        <v>407</v>
      </c>
      <c r="C130" s="5">
        <f>C131</f>
        <v>72000</v>
      </c>
      <c r="D130" s="5">
        <f>D131</f>
        <v>72000</v>
      </c>
      <c r="E130" s="5">
        <f>E131</f>
        <v>71951</v>
      </c>
      <c r="F130" s="24">
        <f t="shared" si="21"/>
        <v>0.9993194444444444</v>
      </c>
    </row>
    <row r="131" spans="1:6" ht="14.25">
      <c r="A131" s="7" t="s">
        <v>193</v>
      </c>
      <c r="B131" s="4" t="s">
        <v>408</v>
      </c>
      <c r="C131" s="5">
        <v>72000</v>
      </c>
      <c r="D131" s="5">
        <v>72000</v>
      </c>
      <c r="E131" s="5">
        <v>71951</v>
      </c>
      <c r="F131" s="24">
        <f t="shared" si="21"/>
        <v>0.9993194444444444</v>
      </c>
    </row>
    <row r="132" spans="1:6" ht="27">
      <c r="A132" s="7" t="s">
        <v>126</v>
      </c>
      <c r="B132" s="4" t="s">
        <v>31</v>
      </c>
      <c r="C132" s="5">
        <f>C133+C134+C135</f>
        <v>-268000</v>
      </c>
      <c r="D132" s="5">
        <f>D133+D134+D135</f>
        <v>2363000</v>
      </c>
      <c r="E132" s="5">
        <f>E133+E134+E135</f>
        <v>1099310</v>
      </c>
      <c r="F132" s="24">
        <f t="shared" si="21"/>
        <v>-4.101902985074627</v>
      </c>
    </row>
    <row r="133" spans="1:6" ht="14.25">
      <c r="A133" s="7" t="s">
        <v>32</v>
      </c>
      <c r="B133" s="4" t="s">
        <v>33</v>
      </c>
      <c r="C133" s="5">
        <v>480000</v>
      </c>
      <c r="D133" s="5">
        <v>2783000</v>
      </c>
      <c r="E133" s="5">
        <v>2780264</v>
      </c>
      <c r="F133" s="24">
        <f t="shared" si="21"/>
        <v>5.792216666666667</v>
      </c>
    </row>
    <row r="134" spans="1:6" ht="27">
      <c r="A134" s="7" t="s">
        <v>127</v>
      </c>
      <c r="B134" s="4" t="s">
        <v>35</v>
      </c>
      <c r="C134" s="5">
        <v>-812000</v>
      </c>
      <c r="D134" s="5">
        <v>-490000</v>
      </c>
      <c r="E134" s="5">
        <v>-1750101</v>
      </c>
      <c r="F134" s="24">
        <f t="shared" si="21"/>
        <v>2.1552967980295565</v>
      </c>
    </row>
    <row r="135" spans="1:6" ht="14.25">
      <c r="A135" s="7" t="s">
        <v>38</v>
      </c>
      <c r="B135" s="4" t="s">
        <v>39</v>
      </c>
      <c r="C135" s="5">
        <v>64000</v>
      </c>
      <c r="D135" s="5">
        <v>70000</v>
      </c>
      <c r="E135" s="5">
        <v>69147</v>
      </c>
      <c r="F135" s="24">
        <f t="shared" si="21"/>
        <v>1.080421875</v>
      </c>
    </row>
    <row r="136" spans="1:6" ht="14.25">
      <c r="A136" s="7" t="s">
        <v>378</v>
      </c>
      <c r="B136" s="22" t="s">
        <v>379</v>
      </c>
      <c r="C136" s="5">
        <f aca="true" t="shared" si="23" ref="C136:E137">C137</f>
        <v>0</v>
      </c>
      <c r="D136" s="5">
        <f t="shared" si="23"/>
        <v>0</v>
      </c>
      <c r="E136" s="5">
        <f t="shared" si="23"/>
        <v>0</v>
      </c>
      <c r="F136" s="24"/>
    </row>
    <row r="137" spans="1:6" ht="14.25">
      <c r="A137" s="7" t="s">
        <v>380</v>
      </c>
      <c r="B137" s="22" t="s">
        <v>382</v>
      </c>
      <c r="C137" s="5">
        <f t="shared" si="23"/>
        <v>0</v>
      </c>
      <c r="D137" s="5">
        <f t="shared" si="23"/>
        <v>0</v>
      </c>
      <c r="E137" s="5">
        <f t="shared" si="23"/>
        <v>0</v>
      </c>
      <c r="F137" s="24"/>
    </row>
    <row r="138" spans="1:6" ht="27">
      <c r="A138" s="7" t="s">
        <v>381</v>
      </c>
      <c r="B138" s="22" t="s">
        <v>383</v>
      </c>
      <c r="C138" s="5"/>
      <c r="D138" s="5"/>
      <c r="E138" s="5"/>
      <c r="F138" s="24"/>
    </row>
    <row r="139" spans="1:6" ht="14.25">
      <c r="A139" s="7" t="s">
        <v>46</v>
      </c>
      <c r="B139" s="4" t="s">
        <v>47</v>
      </c>
      <c r="C139" s="5">
        <f>C140</f>
        <v>146820000</v>
      </c>
      <c r="D139" s="5">
        <f>D140</f>
        <v>195734000</v>
      </c>
      <c r="E139" s="5">
        <f>E140</f>
        <v>196002239</v>
      </c>
      <c r="F139" s="24">
        <f aca="true" t="shared" si="24" ref="F139:F154">E139/C139</f>
        <v>1.334983237978477</v>
      </c>
    </row>
    <row r="140" spans="1:6" ht="27">
      <c r="A140" s="7" t="s">
        <v>48</v>
      </c>
      <c r="B140" s="4" t="s">
        <v>49</v>
      </c>
      <c r="C140" s="5">
        <f>C143+C141</f>
        <v>146820000</v>
      </c>
      <c r="D140" s="5">
        <f>D143+D141</f>
        <v>195734000</v>
      </c>
      <c r="E140" s="5">
        <f>E143+E141</f>
        <v>196002239</v>
      </c>
      <c r="F140" s="24">
        <f t="shared" si="24"/>
        <v>1.334983237978477</v>
      </c>
    </row>
    <row r="141" spans="1:6" ht="14.25">
      <c r="A141" s="7" t="s">
        <v>421</v>
      </c>
      <c r="B141" s="4" t="s">
        <v>51</v>
      </c>
      <c r="C141" s="5">
        <f>C142</f>
        <v>0</v>
      </c>
      <c r="D141" s="5">
        <f>D142</f>
        <v>600000</v>
      </c>
      <c r="E141" s="5">
        <f>E142</f>
        <v>600000</v>
      </c>
      <c r="F141" s="24" t="e">
        <f t="shared" si="24"/>
        <v>#DIV/0!</v>
      </c>
    </row>
    <row r="142" spans="1:6" ht="14.25">
      <c r="A142" s="7" t="s">
        <v>419</v>
      </c>
      <c r="B142" s="4" t="s">
        <v>422</v>
      </c>
      <c r="C142" s="5"/>
      <c r="D142" s="5">
        <v>600000</v>
      </c>
      <c r="E142" s="5">
        <v>600000</v>
      </c>
      <c r="F142" s="24" t="e">
        <f t="shared" si="24"/>
        <v>#DIV/0!</v>
      </c>
    </row>
    <row r="143" spans="1:6" ht="27">
      <c r="A143" s="7" t="s">
        <v>128</v>
      </c>
      <c r="B143" s="4" t="s">
        <v>55</v>
      </c>
      <c r="C143" s="5">
        <f>C144+C145+C146+C147</f>
        <v>146820000</v>
      </c>
      <c r="D143" s="5">
        <f>D144+D145+D146+D147</f>
        <v>195134000</v>
      </c>
      <c r="E143" s="5">
        <f>E144+E145+E146+E147</f>
        <v>195402239</v>
      </c>
      <c r="F143" s="24">
        <f t="shared" si="24"/>
        <v>1.3308966012804795</v>
      </c>
    </row>
    <row r="144" spans="1:6" ht="14.25">
      <c r="A144" s="7" t="s">
        <v>56</v>
      </c>
      <c r="B144" s="4" t="s">
        <v>57</v>
      </c>
      <c r="C144" s="5">
        <v>36737000</v>
      </c>
      <c r="D144" s="5">
        <v>49539000</v>
      </c>
      <c r="E144" s="5">
        <v>48823339</v>
      </c>
      <c r="F144" s="24">
        <f t="shared" si="24"/>
        <v>1.3289963524512072</v>
      </c>
    </row>
    <row r="145" spans="1:6" ht="27">
      <c r="A145" s="7" t="s">
        <v>58</v>
      </c>
      <c r="B145" s="4" t="s">
        <v>59</v>
      </c>
      <c r="C145" s="5">
        <v>4250000</v>
      </c>
      <c r="D145" s="5">
        <v>4200000</v>
      </c>
      <c r="E145" s="5">
        <v>3265905</v>
      </c>
      <c r="F145" s="24">
        <f t="shared" si="24"/>
        <v>0.7684482352941177</v>
      </c>
    </row>
    <row r="146" spans="1:6" ht="27">
      <c r="A146" s="7" t="s">
        <v>70</v>
      </c>
      <c r="B146" s="4" t="s">
        <v>71</v>
      </c>
      <c r="C146" s="5">
        <v>105833000</v>
      </c>
      <c r="D146" s="5">
        <v>136150000</v>
      </c>
      <c r="E146" s="5">
        <v>136147995</v>
      </c>
      <c r="F146" s="24">
        <f t="shared" si="24"/>
        <v>1.2864417998166924</v>
      </c>
    </row>
    <row r="147" spans="1:6" ht="14.25">
      <c r="A147" s="7" t="s">
        <v>419</v>
      </c>
      <c r="B147" s="4" t="s">
        <v>420</v>
      </c>
      <c r="C147" s="5"/>
      <c r="D147" s="5">
        <v>5245000</v>
      </c>
      <c r="E147" s="5">
        <v>7165000</v>
      </c>
      <c r="F147" s="24" t="e">
        <f t="shared" si="24"/>
        <v>#DIV/0!</v>
      </c>
    </row>
    <row r="148" spans="1:6" ht="27">
      <c r="A148" s="7" t="s">
        <v>129</v>
      </c>
      <c r="B148" s="4" t="s">
        <v>77</v>
      </c>
      <c r="C148" s="5">
        <f>C150+C161+C169+C158</f>
        <v>369907000</v>
      </c>
      <c r="D148" s="5">
        <f>D150+D161+D169+D158</f>
        <v>459593000</v>
      </c>
      <c r="E148" s="5">
        <f>E150+E161+E169+E158</f>
        <v>420376453</v>
      </c>
      <c r="F148" s="24">
        <f t="shared" si="24"/>
        <v>1.1364382209582409</v>
      </c>
    </row>
    <row r="149" spans="1:6" ht="14.25">
      <c r="A149" s="7" t="s">
        <v>130</v>
      </c>
      <c r="B149" s="4" t="s">
        <v>115</v>
      </c>
      <c r="C149" s="5">
        <f>C150</f>
        <v>8253000</v>
      </c>
      <c r="D149" s="5">
        <f>D150</f>
        <v>9379000</v>
      </c>
      <c r="E149" s="5">
        <f>E150</f>
        <v>9255257</v>
      </c>
      <c r="F149" s="24">
        <f t="shared" si="24"/>
        <v>1.121441536411002</v>
      </c>
    </row>
    <row r="150" spans="1:6" ht="14.25">
      <c r="A150" s="7" t="s">
        <v>116</v>
      </c>
      <c r="B150" s="4" t="s">
        <v>117</v>
      </c>
      <c r="C150" s="5">
        <f>C151+C152+C153+C155</f>
        <v>8253000</v>
      </c>
      <c r="D150" s="5">
        <f>D151+D152+D153+D155</f>
        <v>9379000</v>
      </c>
      <c r="E150" s="5">
        <f>E151+E152+E153+E155</f>
        <v>9255257</v>
      </c>
      <c r="F150" s="24">
        <f t="shared" si="24"/>
        <v>1.121441536411002</v>
      </c>
    </row>
    <row r="151" spans="1:6" ht="14.25">
      <c r="A151" s="7" t="s">
        <v>78</v>
      </c>
      <c r="B151" s="4" t="s">
        <v>79</v>
      </c>
      <c r="C151" s="5">
        <v>7883000</v>
      </c>
      <c r="D151" s="5">
        <v>8886000</v>
      </c>
      <c r="E151" s="5">
        <v>8849248</v>
      </c>
      <c r="F151" s="24">
        <f t="shared" si="24"/>
        <v>1.1225736394773564</v>
      </c>
    </row>
    <row r="152" spans="1:6" ht="27">
      <c r="A152" s="7" t="s">
        <v>80</v>
      </c>
      <c r="B152" s="4" t="s">
        <v>81</v>
      </c>
      <c r="C152" s="5">
        <v>260000</v>
      </c>
      <c r="D152" s="5">
        <v>370000</v>
      </c>
      <c r="E152" s="5">
        <v>317884</v>
      </c>
      <c r="F152" s="24">
        <f t="shared" si="24"/>
        <v>1.2226307692307692</v>
      </c>
    </row>
    <row r="153" spans="1:6" ht="27">
      <c r="A153" s="7" t="s">
        <v>82</v>
      </c>
      <c r="B153" s="4" t="s">
        <v>83</v>
      </c>
      <c r="C153" s="5">
        <f>C154</f>
        <v>110000</v>
      </c>
      <c r="D153" s="5">
        <f>D154</f>
        <v>123000</v>
      </c>
      <c r="E153" s="5">
        <f>E154</f>
        <v>121499</v>
      </c>
      <c r="F153" s="24">
        <f t="shared" si="24"/>
        <v>1.1045363636363636</v>
      </c>
    </row>
    <row r="154" spans="1:6" ht="14.25">
      <c r="A154" s="7" t="s">
        <v>86</v>
      </c>
      <c r="B154" s="4" t="s">
        <v>87</v>
      </c>
      <c r="C154" s="5">
        <v>110000</v>
      </c>
      <c r="D154" s="5">
        <v>123000</v>
      </c>
      <c r="E154" s="5">
        <v>121499</v>
      </c>
      <c r="F154" s="24">
        <f t="shared" si="24"/>
        <v>1.1045363636363636</v>
      </c>
    </row>
    <row r="155" spans="1:6" ht="27">
      <c r="A155" s="7" t="s">
        <v>375</v>
      </c>
      <c r="B155" s="4" t="s">
        <v>377</v>
      </c>
      <c r="C155" s="5">
        <f>C156</f>
        <v>0</v>
      </c>
      <c r="D155" s="5">
        <f>D156</f>
        <v>0</v>
      </c>
      <c r="E155" s="5">
        <f>E156</f>
        <v>-33374</v>
      </c>
      <c r="F155" s="24"/>
    </row>
    <row r="156" spans="1:6" ht="14.25">
      <c r="A156" s="7" t="s">
        <v>376</v>
      </c>
      <c r="B156" s="21">
        <v>8501</v>
      </c>
      <c r="C156" s="5"/>
      <c r="D156" s="5"/>
      <c r="E156" s="5">
        <v>-33374</v>
      </c>
      <c r="F156" s="24"/>
    </row>
    <row r="157" spans="1:6" ht="27">
      <c r="A157" s="7" t="s">
        <v>118</v>
      </c>
      <c r="B157" s="4" t="s">
        <v>119</v>
      </c>
      <c r="C157" s="5">
        <f>C158+C161+C169</f>
        <v>361654000</v>
      </c>
      <c r="D157" s="5">
        <f>D158+D161+D169</f>
        <v>450214000</v>
      </c>
      <c r="E157" s="5">
        <f>E158+E161+E169</f>
        <v>411121196</v>
      </c>
      <c r="F157" s="24">
        <f aca="true" t="shared" si="25" ref="F157:F166">E157/C157</f>
        <v>1.1367804476101466</v>
      </c>
    </row>
    <row r="158" spans="1:6" ht="27">
      <c r="A158" s="7" t="s">
        <v>368</v>
      </c>
      <c r="B158" s="4" t="s">
        <v>370</v>
      </c>
      <c r="C158" s="5">
        <f aca="true" t="shared" si="26" ref="C158:E159">C159</f>
        <v>3000</v>
      </c>
      <c r="D158" s="5">
        <f t="shared" si="26"/>
        <v>3000</v>
      </c>
      <c r="E158" s="5">
        <f t="shared" si="26"/>
        <v>0</v>
      </c>
      <c r="F158" s="24">
        <f t="shared" si="25"/>
        <v>0</v>
      </c>
    </row>
    <row r="159" spans="1:6" ht="14.25">
      <c r="A159" s="7" t="s">
        <v>369</v>
      </c>
      <c r="B159" s="4" t="s">
        <v>371</v>
      </c>
      <c r="C159" s="5">
        <f t="shared" si="26"/>
        <v>3000</v>
      </c>
      <c r="D159" s="5">
        <f t="shared" si="26"/>
        <v>3000</v>
      </c>
      <c r="E159" s="5">
        <f t="shared" si="26"/>
        <v>0</v>
      </c>
      <c r="F159" s="24">
        <f t="shared" si="25"/>
        <v>0</v>
      </c>
    </row>
    <row r="160" spans="1:6" ht="27">
      <c r="A160" s="7" t="s">
        <v>80</v>
      </c>
      <c r="B160" s="4" t="s">
        <v>81</v>
      </c>
      <c r="C160" s="5">
        <v>3000</v>
      </c>
      <c r="D160" s="5">
        <v>3000</v>
      </c>
      <c r="E160" s="5"/>
      <c r="F160" s="24">
        <f t="shared" si="25"/>
        <v>0</v>
      </c>
    </row>
    <row r="161" spans="1:6" ht="14.25">
      <c r="A161" s="7" t="s">
        <v>120</v>
      </c>
      <c r="B161" s="4" t="s">
        <v>121</v>
      </c>
      <c r="C161" s="5">
        <f>C162+C163+C164+C167</f>
        <v>330596000</v>
      </c>
      <c r="D161" s="5">
        <f>D162+D163+D164+D167</f>
        <v>408622000</v>
      </c>
      <c r="E161" s="5">
        <f>E162+E163+E164+E167</f>
        <v>370322367</v>
      </c>
      <c r="F161" s="24">
        <f t="shared" si="25"/>
        <v>1.1201659033987101</v>
      </c>
    </row>
    <row r="162" spans="1:6" ht="14.25">
      <c r="A162" s="7" t="s">
        <v>78</v>
      </c>
      <c r="B162" s="4" t="s">
        <v>79</v>
      </c>
      <c r="C162" s="5">
        <v>228485000</v>
      </c>
      <c r="D162" s="5">
        <v>290560000</v>
      </c>
      <c r="E162" s="5">
        <v>287659870</v>
      </c>
      <c r="F162" s="24">
        <f t="shared" si="25"/>
        <v>1.2589879860822373</v>
      </c>
    </row>
    <row r="163" spans="1:6" ht="27">
      <c r="A163" s="7" t="s">
        <v>80</v>
      </c>
      <c r="B163" s="4" t="s">
        <v>81</v>
      </c>
      <c r="C163" s="5">
        <v>99492000</v>
      </c>
      <c r="D163" s="5">
        <v>115482000</v>
      </c>
      <c r="E163" s="5">
        <v>82879460</v>
      </c>
      <c r="F163" s="24">
        <f t="shared" si="25"/>
        <v>0.8330263739798175</v>
      </c>
    </row>
    <row r="164" spans="1:6" ht="27">
      <c r="A164" s="7" t="s">
        <v>82</v>
      </c>
      <c r="B164" s="4" t="s">
        <v>83</v>
      </c>
      <c r="C164" s="5">
        <f>C165+C166</f>
        <v>2619000</v>
      </c>
      <c r="D164" s="5">
        <f>D165+D166</f>
        <v>2580000</v>
      </c>
      <c r="E164" s="5">
        <f>E165+E166</f>
        <v>2563437</v>
      </c>
      <c r="F164" s="24">
        <f t="shared" si="25"/>
        <v>0.9787846506300114</v>
      </c>
    </row>
    <row r="165" spans="1:6" ht="14.25">
      <c r="A165" s="7" t="s">
        <v>84</v>
      </c>
      <c r="B165" s="4" t="s">
        <v>85</v>
      </c>
      <c r="C165" s="5">
        <v>672000</v>
      </c>
      <c r="D165" s="5">
        <v>377000</v>
      </c>
      <c r="E165" s="5">
        <v>376577</v>
      </c>
      <c r="F165" s="24">
        <f t="shared" si="25"/>
        <v>0.5603824404761905</v>
      </c>
    </row>
    <row r="166" spans="1:6" ht="14.25">
      <c r="A166" s="7" t="s">
        <v>86</v>
      </c>
      <c r="B166" s="4" t="s">
        <v>87</v>
      </c>
      <c r="C166" s="5">
        <v>1947000</v>
      </c>
      <c r="D166" s="5">
        <v>2203000</v>
      </c>
      <c r="E166" s="5">
        <v>2186860</v>
      </c>
      <c r="F166" s="24">
        <f t="shared" si="25"/>
        <v>1.1231946584488957</v>
      </c>
    </row>
    <row r="167" spans="1:6" ht="27">
      <c r="A167" s="7" t="s">
        <v>375</v>
      </c>
      <c r="B167" s="4" t="s">
        <v>377</v>
      </c>
      <c r="C167" s="5">
        <f>C168</f>
        <v>0</v>
      </c>
      <c r="D167" s="5">
        <f>D168</f>
        <v>0</v>
      </c>
      <c r="E167" s="5">
        <f>E168</f>
        <v>-2780400</v>
      </c>
      <c r="F167" s="24"/>
    </row>
    <row r="168" spans="1:6" ht="14.25">
      <c r="A168" s="7" t="s">
        <v>376</v>
      </c>
      <c r="B168" s="21">
        <v>8501</v>
      </c>
      <c r="C168" s="5"/>
      <c r="D168" s="5"/>
      <c r="E168" s="5">
        <v>-2780400</v>
      </c>
      <c r="F168" s="24"/>
    </row>
    <row r="169" spans="1:6" ht="14.25">
      <c r="A169" s="7" t="s">
        <v>122</v>
      </c>
      <c r="B169" s="4" t="s">
        <v>123</v>
      </c>
      <c r="C169" s="5">
        <f>C170+C171+C172+C174</f>
        <v>31055000</v>
      </c>
      <c r="D169" s="5">
        <f>D170+D171+D172+D174</f>
        <v>41589000</v>
      </c>
      <c r="E169" s="5">
        <f>E170+E171+E172+E174</f>
        <v>40798829</v>
      </c>
      <c r="F169" s="24">
        <f>E169/C169</f>
        <v>1.3137603928513928</v>
      </c>
    </row>
    <row r="170" spans="1:6" ht="14.25">
      <c r="A170" s="7" t="s">
        <v>78</v>
      </c>
      <c r="B170" s="4" t="s">
        <v>79</v>
      </c>
      <c r="C170" s="5">
        <v>25510000</v>
      </c>
      <c r="D170" s="5">
        <v>37312500</v>
      </c>
      <c r="E170" s="5">
        <v>36838734</v>
      </c>
      <c r="F170" s="24">
        <f>E170/C170</f>
        <v>1.4440899255194042</v>
      </c>
    </row>
    <row r="171" spans="1:6" ht="27">
      <c r="A171" s="7" t="s">
        <v>80</v>
      </c>
      <c r="B171" s="4" t="s">
        <v>81</v>
      </c>
      <c r="C171" s="5">
        <v>5208000</v>
      </c>
      <c r="D171" s="5">
        <v>3912500</v>
      </c>
      <c r="E171" s="5">
        <v>3717480</v>
      </c>
      <c r="F171" s="24">
        <f>E171/C171</f>
        <v>0.7138018433179724</v>
      </c>
    </row>
    <row r="172" spans="1:6" ht="27">
      <c r="A172" s="7" t="s">
        <v>82</v>
      </c>
      <c r="B172" s="4" t="s">
        <v>83</v>
      </c>
      <c r="C172" s="5">
        <f>C173</f>
        <v>337000</v>
      </c>
      <c r="D172" s="5">
        <f>D173</f>
        <v>364000</v>
      </c>
      <c r="E172" s="5">
        <f>E173</f>
        <v>361196</v>
      </c>
      <c r="F172" s="24">
        <f>E172/C172</f>
        <v>1.0717982195845697</v>
      </c>
    </row>
    <row r="173" spans="1:6" ht="14.25">
      <c r="A173" s="7" t="s">
        <v>86</v>
      </c>
      <c r="B173" s="4" t="s">
        <v>87</v>
      </c>
      <c r="C173" s="5">
        <v>337000</v>
      </c>
      <c r="D173" s="5">
        <v>364000</v>
      </c>
      <c r="E173" s="5">
        <v>361196</v>
      </c>
      <c r="F173" s="24">
        <f>E173/C173</f>
        <v>1.0717982195845697</v>
      </c>
    </row>
    <row r="174" spans="1:6" ht="27">
      <c r="A174" s="7" t="s">
        <v>375</v>
      </c>
      <c r="B174" s="4" t="s">
        <v>377</v>
      </c>
      <c r="C174" s="5">
        <f>C175</f>
        <v>0</v>
      </c>
      <c r="D174" s="5">
        <f>D175</f>
        <v>0</v>
      </c>
      <c r="E174" s="5">
        <f>E175</f>
        <v>-118581</v>
      </c>
      <c r="F174" s="24"/>
    </row>
    <row r="175" spans="1:6" ht="14.25">
      <c r="A175" s="7" t="s">
        <v>376</v>
      </c>
      <c r="B175" s="21">
        <v>8501</v>
      </c>
      <c r="C175" s="5"/>
      <c r="D175" s="5"/>
      <c r="E175" s="5">
        <v>-118581</v>
      </c>
      <c r="F175" s="24"/>
    </row>
    <row r="176" spans="1:6" ht="27">
      <c r="A176" s="7" t="s">
        <v>131</v>
      </c>
      <c r="B176" s="4" t="s">
        <v>3</v>
      </c>
      <c r="C176" s="5">
        <f>C180+C183+C187+C190+C199+C197</f>
        <v>23260000</v>
      </c>
      <c r="D176" s="5">
        <f>D180+D183+D187+D190+D199+D197</f>
        <v>28883000</v>
      </c>
      <c r="E176" s="5">
        <f>E180+E183+E187+E190+E199+E197</f>
        <v>25919611</v>
      </c>
      <c r="F176" s="24">
        <f aca="true" t="shared" si="27" ref="F176:F187">E176/C176</f>
        <v>1.1143426913155632</v>
      </c>
    </row>
    <row r="177" spans="1:9" ht="14.25">
      <c r="A177" s="7" t="s">
        <v>132</v>
      </c>
      <c r="B177" s="4" t="s">
        <v>5</v>
      </c>
      <c r="C177" s="5">
        <f aca="true" t="shared" si="28" ref="C177:E180">C178</f>
        <v>812000</v>
      </c>
      <c r="D177" s="5">
        <f t="shared" si="28"/>
        <v>490000</v>
      </c>
      <c r="E177" s="5">
        <f t="shared" si="28"/>
        <v>1750101</v>
      </c>
      <c r="F177" s="24">
        <f t="shared" si="27"/>
        <v>2.1552967980295565</v>
      </c>
      <c r="H177" s="9"/>
      <c r="I177" s="9"/>
    </row>
    <row r="178" spans="1:6" ht="14.25">
      <c r="A178" s="7" t="s">
        <v>133</v>
      </c>
      <c r="B178" s="4" t="s">
        <v>7</v>
      </c>
      <c r="C178" s="5">
        <f t="shared" si="28"/>
        <v>812000</v>
      </c>
      <c r="D178" s="5">
        <f t="shared" si="28"/>
        <v>490000</v>
      </c>
      <c r="E178" s="5">
        <f t="shared" si="28"/>
        <v>1750101</v>
      </c>
      <c r="F178" s="24">
        <f t="shared" si="27"/>
        <v>2.1552967980295565</v>
      </c>
    </row>
    <row r="179" spans="1:6" ht="14.25">
      <c r="A179" s="7" t="s">
        <v>134</v>
      </c>
      <c r="B179" s="4" t="s">
        <v>17</v>
      </c>
      <c r="C179" s="5">
        <f t="shared" si="28"/>
        <v>812000</v>
      </c>
      <c r="D179" s="5">
        <f t="shared" si="28"/>
        <v>490000</v>
      </c>
      <c r="E179" s="5">
        <f t="shared" si="28"/>
        <v>1750101</v>
      </c>
      <c r="F179" s="24">
        <f t="shared" si="27"/>
        <v>2.1552967980295565</v>
      </c>
    </row>
    <row r="180" spans="1:6" ht="14.25">
      <c r="A180" s="7" t="s">
        <v>135</v>
      </c>
      <c r="B180" s="4" t="s">
        <v>31</v>
      </c>
      <c r="C180" s="5">
        <f t="shared" si="28"/>
        <v>812000</v>
      </c>
      <c r="D180" s="5">
        <f t="shared" si="28"/>
        <v>490000</v>
      </c>
      <c r="E180" s="5">
        <f t="shared" si="28"/>
        <v>1750101</v>
      </c>
      <c r="F180" s="24">
        <f t="shared" si="27"/>
        <v>2.1552967980295565</v>
      </c>
    </row>
    <row r="181" spans="1:6" ht="14.25">
      <c r="A181" s="7" t="s">
        <v>36</v>
      </c>
      <c r="B181" s="4" t="s">
        <v>37</v>
      </c>
      <c r="C181" s="5">
        <v>812000</v>
      </c>
      <c r="D181" s="5">
        <v>490000</v>
      </c>
      <c r="E181" s="5">
        <v>1750101</v>
      </c>
      <c r="F181" s="24">
        <f t="shared" si="27"/>
        <v>2.1552967980295565</v>
      </c>
    </row>
    <row r="182" spans="1:6" ht="14.25">
      <c r="A182" s="7" t="s">
        <v>40</v>
      </c>
      <c r="B182" s="4" t="s">
        <v>41</v>
      </c>
      <c r="C182" s="5">
        <f aca="true" t="shared" si="29" ref="C182:E183">C183</f>
        <v>0</v>
      </c>
      <c r="D182" s="5">
        <f t="shared" si="29"/>
        <v>10000</v>
      </c>
      <c r="E182" s="5">
        <f t="shared" si="29"/>
        <v>9679</v>
      </c>
      <c r="F182" s="24" t="e">
        <f t="shared" si="27"/>
        <v>#DIV/0!</v>
      </c>
    </row>
    <row r="183" spans="1:6" ht="14.25">
      <c r="A183" s="7" t="s">
        <v>42</v>
      </c>
      <c r="B183" s="4" t="s">
        <v>43</v>
      </c>
      <c r="C183" s="5">
        <f t="shared" si="29"/>
        <v>0</v>
      </c>
      <c r="D183" s="5">
        <f t="shared" si="29"/>
        <v>10000</v>
      </c>
      <c r="E183" s="5">
        <f t="shared" si="29"/>
        <v>9679</v>
      </c>
      <c r="F183" s="24" t="e">
        <f t="shared" si="27"/>
        <v>#DIV/0!</v>
      </c>
    </row>
    <row r="184" spans="1:6" ht="14.25">
      <c r="A184" s="7" t="s">
        <v>44</v>
      </c>
      <c r="B184" s="4" t="s">
        <v>45</v>
      </c>
      <c r="C184" s="5"/>
      <c r="D184" s="5">
        <v>10000</v>
      </c>
      <c r="E184" s="5">
        <v>9679</v>
      </c>
      <c r="F184" s="24" t="e">
        <f t="shared" si="27"/>
        <v>#DIV/0!</v>
      </c>
    </row>
    <row r="185" spans="1:6" ht="14.25">
      <c r="A185" s="7" t="s">
        <v>46</v>
      </c>
      <c r="B185" s="4" t="s">
        <v>47</v>
      </c>
      <c r="C185" s="5">
        <f>C186</f>
        <v>22448000</v>
      </c>
      <c r="D185" s="5">
        <f>D186</f>
        <v>24667000</v>
      </c>
      <c r="E185" s="5">
        <f>E186</f>
        <v>21804732</v>
      </c>
      <c r="F185" s="24">
        <f t="shared" si="27"/>
        <v>0.9713440841054882</v>
      </c>
    </row>
    <row r="186" spans="1:6" ht="27">
      <c r="A186" s="7" t="s">
        <v>48</v>
      </c>
      <c r="B186" s="4" t="s">
        <v>49</v>
      </c>
      <c r="C186" s="5">
        <f>C187+C190</f>
        <v>22448000</v>
      </c>
      <c r="D186" s="5">
        <f>D187+D190</f>
        <v>24667000</v>
      </c>
      <c r="E186" s="5">
        <f>E187+E190</f>
        <v>21804732</v>
      </c>
      <c r="F186" s="24">
        <f t="shared" si="27"/>
        <v>0.9713440841054882</v>
      </c>
    </row>
    <row r="187" spans="1:6" ht="14.25">
      <c r="A187" s="7" t="s">
        <v>136</v>
      </c>
      <c r="B187" s="4" t="s">
        <v>51</v>
      </c>
      <c r="C187" s="5">
        <f>C188+C189</f>
        <v>0</v>
      </c>
      <c r="D187" s="5">
        <f>D188+D189</f>
        <v>4000</v>
      </c>
      <c r="E187" s="5">
        <f>E188+E189</f>
        <v>0</v>
      </c>
      <c r="F187" s="24" t="e">
        <f t="shared" si="27"/>
        <v>#DIV/0!</v>
      </c>
    </row>
    <row r="188" spans="1:6" ht="39.75">
      <c r="A188" s="7" t="s">
        <v>52</v>
      </c>
      <c r="B188" s="4" t="s">
        <v>53</v>
      </c>
      <c r="C188" s="5">
        <v>0</v>
      </c>
      <c r="D188" s="5">
        <v>0</v>
      </c>
      <c r="E188" s="5"/>
      <c r="F188" s="24"/>
    </row>
    <row r="189" spans="1:6" ht="53.25">
      <c r="A189" s="7" t="s">
        <v>417</v>
      </c>
      <c r="B189" s="4" t="s">
        <v>418</v>
      </c>
      <c r="C189" s="5"/>
      <c r="D189" s="5">
        <v>4000</v>
      </c>
      <c r="E189" s="5"/>
      <c r="F189" s="24" t="e">
        <f aca="true" t="shared" si="30" ref="F189:F215">E189/C189</f>
        <v>#DIV/0!</v>
      </c>
    </row>
    <row r="190" spans="1:6" ht="27">
      <c r="A190" s="7" t="s">
        <v>137</v>
      </c>
      <c r="B190" s="4" t="s">
        <v>55</v>
      </c>
      <c r="C190" s="5">
        <f>C191+C192+C196</f>
        <v>22448000</v>
      </c>
      <c r="D190" s="5">
        <f>D191+D192+D196</f>
        <v>24663000</v>
      </c>
      <c r="E190" s="5">
        <f>E191+E192+E196</f>
        <v>21804732</v>
      </c>
      <c r="F190" s="24">
        <f t="shared" si="30"/>
        <v>0.9713440841054882</v>
      </c>
    </row>
    <row r="191" spans="1:6" ht="27">
      <c r="A191" s="7" t="s">
        <v>60</v>
      </c>
      <c r="B191" s="4" t="s">
        <v>61</v>
      </c>
      <c r="C191" s="5">
        <v>11386000</v>
      </c>
      <c r="D191" s="5">
        <v>12793000</v>
      </c>
      <c r="E191" s="5">
        <v>9974079</v>
      </c>
      <c r="F191" s="24">
        <f t="shared" si="30"/>
        <v>0.8759949938520991</v>
      </c>
    </row>
    <row r="192" spans="1:6" ht="27">
      <c r="A192" s="7" t="s">
        <v>62</v>
      </c>
      <c r="B192" s="4" t="s">
        <v>63</v>
      </c>
      <c r="C192" s="5">
        <f>C194+C195+C193</f>
        <v>10000000</v>
      </c>
      <c r="D192" s="5">
        <f>D194+D195+D193</f>
        <v>10000000</v>
      </c>
      <c r="E192" s="5">
        <f>E194+E195+E193</f>
        <v>9999875</v>
      </c>
      <c r="F192" s="24">
        <f t="shared" si="30"/>
        <v>0.9999875</v>
      </c>
    </row>
    <row r="193" spans="1:6" ht="39.75">
      <c r="A193" s="7" t="s">
        <v>363</v>
      </c>
      <c r="B193" s="4" t="s">
        <v>364</v>
      </c>
      <c r="C193" s="5">
        <v>45000</v>
      </c>
      <c r="D193" s="5">
        <v>45000</v>
      </c>
      <c r="E193" s="5">
        <v>44875</v>
      </c>
      <c r="F193" s="24">
        <f t="shared" si="30"/>
        <v>0.9972222222222222</v>
      </c>
    </row>
    <row r="194" spans="1:6" ht="27">
      <c r="A194" s="7" t="s">
        <v>64</v>
      </c>
      <c r="B194" s="4" t="s">
        <v>65</v>
      </c>
      <c r="C194" s="5">
        <v>90000</v>
      </c>
      <c r="D194" s="5">
        <v>90000</v>
      </c>
      <c r="E194" s="5">
        <v>90000</v>
      </c>
      <c r="F194" s="24">
        <f t="shared" si="30"/>
        <v>1</v>
      </c>
    </row>
    <row r="195" spans="1:6" ht="27">
      <c r="A195" s="7" t="s">
        <v>66</v>
      </c>
      <c r="B195" s="4" t="s">
        <v>67</v>
      </c>
      <c r="C195" s="5">
        <v>9865000</v>
      </c>
      <c r="D195" s="5">
        <v>9865000</v>
      </c>
      <c r="E195" s="5">
        <v>9865000</v>
      </c>
      <c r="F195" s="24">
        <f t="shared" si="30"/>
        <v>1</v>
      </c>
    </row>
    <row r="196" spans="1:6" ht="14.25">
      <c r="A196" s="7" t="s">
        <v>68</v>
      </c>
      <c r="B196" s="4" t="s">
        <v>69</v>
      </c>
      <c r="C196" s="5">
        <v>1062000</v>
      </c>
      <c r="D196" s="5">
        <v>1870000</v>
      </c>
      <c r="E196" s="5">
        <v>1830778</v>
      </c>
      <c r="F196" s="24">
        <f t="shared" si="30"/>
        <v>1.7238964218455743</v>
      </c>
    </row>
    <row r="197" spans="1:6" ht="14.25">
      <c r="A197" s="7" t="s">
        <v>72</v>
      </c>
      <c r="B197" s="4" t="s">
        <v>73</v>
      </c>
      <c r="C197" s="5">
        <f>C198</f>
        <v>0</v>
      </c>
      <c r="D197" s="5">
        <f>D198</f>
        <v>2356000</v>
      </c>
      <c r="E197" s="5">
        <f>E198</f>
        <v>2355099</v>
      </c>
      <c r="F197" s="24" t="e">
        <f t="shared" si="30"/>
        <v>#DIV/0!</v>
      </c>
    </row>
    <row r="198" spans="1:6" ht="27">
      <c r="A198" s="7" t="s">
        <v>74</v>
      </c>
      <c r="B198" s="4" t="s">
        <v>75</v>
      </c>
      <c r="C198" s="5"/>
      <c r="D198" s="5">
        <v>2356000</v>
      </c>
      <c r="E198" s="5">
        <v>2355099</v>
      </c>
      <c r="F198" s="24" t="e">
        <f t="shared" si="30"/>
        <v>#DIV/0!</v>
      </c>
    </row>
    <row r="199" spans="1:6" ht="39.75">
      <c r="A199" s="7" t="s">
        <v>394</v>
      </c>
      <c r="B199" s="4" t="s">
        <v>396</v>
      </c>
      <c r="C199" s="5">
        <f>C200</f>
        <v>0</v>
      </c>
      <c r="D199" s="5">
        <f>D200</f>
        <v>1360000</v>
      </c>
      <c r="E199" s="5">
        <f>E200</f>
        <v>0</v>
      </c>
      <c r="F199" s="24" t="e">
        <f t="shared" si="30"/>
        <v>#DIV/0!</v>
      </c>
    </row>
    <row r="200" spans="1:6" ht="27">
      <c r="A200" s="7" t="s">
        <v>395</v>
      </c>
      <c r="B200" s="4" t="s">
        <v>397</v>
      </c>
      <c r="C200" s="5">
        <f>C201+C202</f>
        <v>0</v>
      </c>
      <c r="D200" s="5">
        <f>D201+D202</f>
        <v>1360000</v>
      </c>
      <c r="E200" s="5">
        <f>E201+E202</f>
        <v>0</v>
      </c>
      <c r="F200" s="24" t="e">
        <f t="shared" si="30"/>
        <v>#DIV/0!</v>
      </c>
    </row>
    <row r="201" spans="1:6" ht="14.25">
      <c r="A201" s="7" t="s">
        <v>214</v>
      </c>
      <c r="B201" s="4" t="s">
        <v>398</v>
      </c>
      <c r="C201" s="5"/>
      <c r="D201" s="5">
        <v>1350000</v>
      </c>
      <c r="E201" s="5"/>
      <c r="F201" s="24" t="e">
        <f t="shared" si="30"/>
        <v>#DIV/0!</v>
      </c>
    </row>
    <row r="202" spans="1:6" ht="14.25">
      <c r="A202" s="7" t="s">
        <v>433</v>
      </c>
      <c r="B202" s="4" t="s">
        <v>434</v>
      </c>
      <c r="C202" s="5"/>
      <c r="D202" s="5">
        <v>10000</v>
      </c>
      <c r="E202" s="5"/>
      <c r="F202" s="24" t="e">
        <f t="shared" si="30"/>
        <v>#DIV/0!</v>
      </c>
    </row>
    <row r="203" spans="1:6" ht="27">
      <c r="A203" s="7" t="s">
        <v>138</v>
      </c>
      <c r="B203" s="4" t="s">
        <v>77</v>
      </c>
      <c r="C203" s="5">
        <f>C205+C212+C227</f>
        <v>23260000</v>
      </c>
      <c r="D203" s="5">
        <f>D205+D212+D227</f>
        <v>28895000</v>
      </c>
      <c r="E203" s="5">
        <f>E205+E212+E227</f>
        <v>25843263</v>
      </c>
      <c r="F203" s="24">
        <f t="shared" si="30"/>
        <v>1.1110603181427343</v>
      </c>
    </row>
    <row r="204" spans="1:6" ht="14.25">
      <c r="A204" s="7" t="s">
        <v>139</v>
      </c>
      <c r="B204" s="4" t="s">
        <v>115</v>
      </c>
      <c r="C204" s="5">
        <f aca="true" t="shared" si="31" ref="C204:E209">C205</f>
        <v>16000</v>
      </c>
      <c r="D204" s="5">
        <f t="shared" si="31"/>
        <v>16000</v>
      </c>
      <c r="E204" s="5">
        <f t="shared" si="31"/>
        <v>15999</v>
      </c>
      <c r="F204" s="24">
        <f t="shared" si="30"/>
        <v>0.9999375</v>
      </c>
    </row>
    <row r="205" spans="1:6" ht="14.25">
      <c r="A205" s="7" t="s">
        <v>116</v>
      </c>
      <c r="B205" s="4" t="s">
        <v>117</v>
      </c>
      <c r="C205" s="5">
        <f t="shared" si="31"/>
        <v>16000</v>
      </c>
      <c r="D205" s="5">
        <f t="shared" si="31"/>
        <v>16000</v>
      </c>
      <c r="E205" s="5">
        <f t="shared" si="31"/>
        <v>15999</v>
      </c>
      <c r="F205" s="24">
        <f t="shared" si="30"/>
        <v>0.9999375</v>
      </c>
    </row>
    <row r="206" spans="1:6" ht="14.25">
      <c r="A206" s="7" t="s">
        <v>88</v>
      </c>
      <c r="B206" s="4" t="s">
        <v>89</v>
      </c>
      <c r="C206" s="5">
        <f t="shared" si="31"/>
        <v>16000</v>
      </c>
      <c r="D206" s="5">
        <f t="shared" si="31"/>
        <v>16000</v>
      </c>
      <c r="E206" s="5">
        <f t="shared" si="31"/>
        <v>15999</v>
      </c>
      <c r="F206" s="24">
        <f t="shared" si="30"/>
        <v>0.9999375</v>
      </c>
    </row>
    <row r="207" spans="1:6" ht="14.25">
      <c r="A207" s="7" t="s">
        <v>98</v>
      </c>
      <c r="B207" s="4" t="s">
        <v>99</v>
      </c>
      <c r="C207" s="5">
        <f t="shared" si="31"/>
        <v>16000</v>
      </c>
      <c r="D207" s="5">
        <f t="shared" si="31"/>
        <v>16000</v>
      </c>
      <c r="E207" s="5">
        <f t="shared" si="31"/>
        <v>15999</v>
      </c>
      <c r="F207" s="24">
        <f t="shared" si="30"/>
        <v>0.9999375</v>
      </c>
    </row>
    <row r="208" spans="1:6" ht="14.25">
      <c r="A208" s="7" t="s">
        <v>100</v>
      </c>
      <c r="B208" s="4" t="s">
        <v>101</v>
      </c>
      <c r="C208" s="5">
        <f t="shared" si="31"/>
        <v>16000</v>
      </c>
      <c r="D208" s="5">
        <f t="shared" si="31"/>
        <v>16000</v>
      </c>
      <c r="E208" s="5">
        <f t="shared" si="31"/>
        <v>15999</v>
      </c>
      <c r="F208" s="24">
        <f t="shared" si="30"/>
        <v>0.9999375</v>
      </c>
    </row>
    <row r="209" spans="1:6" ht="14.25">
      <c r="A209" s="7" t="s">
        <v>102</v>
      </c>
      <c r="B209" s="4" t="s">
        <v>103</v>
      </c>
      <c r="C209" s="5">
        <f t="shared" si="31"/>
        <v>16000</v>
      </c>
      <c r="D209" s="5">
        <f t="shared" si="31"/>
        <v>16000</v>
      </c>
      <c r="E209" s="5">
        <f>E210</f>
        <v>15999</v>
      </c>
      <c r="F209" s="24">
        <f t="shared" si="30"/>
        <v>0.9999375</v>
      </c>
    </row>
    <row r="210" spans="1:6" ht="14.25">
      <c r="A210" s="7" t="s">
        <v>108</v>
      </c>
      <c r="B210" s="4" t="s">
        <v>109</v>
      </c>
      <c r="C210" s="5">
        <v>16000</v>
      </c>
      <c r="D210" s="5">
        <v>16000</v>
      </c>
      <c r="E210" s="5">
        <v>15999</v>
      </c>
      <c r="F210" s="24">
        <f t="shared" si="30"/>
        <v>0.9999375</v>
      </c>
    </row>
    <row r="211" spans="1:6" ht="27">
      <c r="A211" s="7" t="s">
        <v>118</v>
      </c>
      <c r="B211" s="4" t="s">
        <v>119</v>
      </c>
      <c r="C211" s="5">
        <f>C212+C227</f>
        <v>23244000</v>
      </c>
      <c r="D211" s="5">
        <f>D212+D227</f>
        <v>28879000</v>
      </c>
      <c r="E211" s="5">
        <f>E212+E227</f>
        <v>25827264</v>
      </c>
      <c r="F211" s="24">
        <f t="shared" si="30"/>
        <v>1.1111368094992256</v>
      </c>
    </row>
    <row r="212" spans="1:6" ht="14.25">
      <c r="A212" s="7" t="s">
        <v>120</v>
      </c>
      <c r="B212" s="4" t="s">
        <v>121</v>
      </c>
      <c r="C212" s="5">
        <f>C213</f>
        <v>22180000</v>
      </c>
      <c r="D212" s="5">
        <f>D213</f>
        <v>27008000</v>
      </c>
      <c r="E212" s="5">
        <f>E213</f>
        <v>23995739</v>
      </c>
      <c r="F212" s="24">
        <f t="shared" si="30"/>
        <v>1.0818637962128044</v>
      </c>
    </row>
    <row r="213" spans="1:6" ht="14.25">
      <c r="A213" s="7" t="s">
        <v>88</v>
      </c>
      <c r="B213" s="4" t="s">
        <v>89</v>
      </c>
      <c r="C213" s="5">
        <f>C214+C218+C225</f>
        <v>22180000</v>
      </c>
      <c r="D213" s="5">
        <f>D214+D218+D225</f>
        <v>27008000</v>
      </c>
      <c r="E213" s="5">
        <f>E214+E218+E225</f>
        <v>23995739</v>
      </c>
      <c r="F213" s="24">
        <f t="shared" si="30"/>
        <v>1.0818637962128044</v>
      </c>
    </row>
    <row r="214" spans="1:6" ht="39.75">
      <c r="A214" s="7" t="s">
        <v>90</v>
      </c>
      <c r="B214" s="4" t="s">
        <v>91</v>
      </c>
      <c r="C214" s="5">
        <f>C215</f>
        <v>0</v>
      </c>
      <c r="D214" s="5">
        <f>D215</f>
        <v>3720000</v>
      </c>
      <c r="E214" s="5">
        <f>E215</f>
        <v>3694932</v>
      </c>
      <c r="F214" s="24" t="e">
        <f t="shared" si="30"/>
        <v>#DIV/0!</v>
      </c>
    </row>
    <row r="215" spans="1:6" ht="27">
      <c r="A215" s="7" t="s">
        <v>92</v>
      </c>
      <c r="B215" s="4" t="s">
        <v>93</v>
      </c>
      <c r="C215" s="5">
        <f>C216+C217</f>
        <v>0</v>
      </c>
      <c r="D215" s="5">
        <f>D216+D217</f>
        <v>3720000</v>
      </c>
      <c r="E215" s="5">
        <f>E216+E217</f>
        <v>3694932</v>
      </c>
      <c r="F215" s="24" t="e">
        <f t="shared" si="30"/>
        <v>#DIV/0!</v>
      </c>
    </row>
    <row r="216" spans="1:6" ht="14.25">
      <c r="A216" s="7" t="s">
        <v>94</v>
      </c>
      <c r="B216" s="4" t="s">
        <v>95</v>
      </c>
      <c r="C216" s="5"/>
      <c r="D216" s="5"/>
      <c r="E216" s="5"/>
      <c r="F216" s="24"/>
    </row>
    <row r="217" spans="1:6" ht="14.25">
      <c r="A217" s="7" t="s">
        <v>96</v>
      </c>
      <c r="B217" s="4" t="s">
        <v>97</v>
      </c>
      <c r="C217" s="5"/>
      <c r="D217" s="5">
        <v>3720000</v>
      </c>
      <c r="E217" s="5">
        <v>3694932</v>
      </c>
      <c r="F217" s="24" t="e">
        <f aca="true" t="shared" si="32" ref="F217:F233">E217/C217</f>
        <v>#DIV/0!</v>
      </c>
    </row>
    <row r="218" spans="1:6" ht="14.25">
      <c r="A218" s="7" t="s">
        <v>98</v>
      </c>
      <c r="B218" s="4" t="s">
        <v>99</v>
      </c>
      <c r="C218" s="5">
        <f>C219</f>
        <v>22180000</v>
      </c>
      <c r="D218" s="5">
        <f>D219</f>
        <v>23288000</v>
      </c>
      <c r="E218" s="5">
        <f>E219</f>
        <v>20313835</v>
      </c>
      <c r="F218" s="24">
        <f t="shared" si="32"/>
        <v>0.9158627141568981</v>
      </c>
    </row>
    <row r="219" spans="1:6" ht="14.25">
      <c r="A219" s="7" t="s">
        <v>100</v>
      </c>
      <c r="B219" s="4" t="s">
        <v>101</v>
      </c>
      <c r="C219" s="5">
        <f>C220+C224</f>
        <v>22180000</v>
      </c>
      <c r="D219" s="5">
        <f>D220+D224</f>
        <v>23288000</v>
      </c>
      <c r="E219" s="5">
        <f>E220+E224</f>
        <v>20313835</v>
      </c>
      <c r="F219" s="24">
        <f t="shared" si="32"/>
        <v>0.9158627141568981</v>
      </c>
    </row>
    <row r="220" spans="1:6" ht="14.25">
      <c r="A220" s="7" t="s">
        <v>102</v>
      </c>
      <c r="B220" s="4" t="s">
        <v>103</v>
      </c>
      <c r="C220" s="5">
        <f>C221+C222+C223</f>
        <v>18064000</v>
      </c>
      <c r="D220" s="5">
        <f>D221+D222+D223</f>
        <v>18931000</v>
      </c>
      <c r="E220" s="5">
        <f>E221+E222+E223</f>
        <v>15968873</v>
      </c>
      <c r="F220" s="24">
        <f t="shared" si="32"/>
        <v>0.8840164415411869</v>
      </c>
    </row>
    <row r="221" spans="1:6" ht="14.25">
      <c r="A221" s="7" t="s">
        <v>104</v>
      </c>
      <c r="B221" s="4" t="s">
        <v>105</v>
      </c>
      <c r="C221" s="5">
        <v>15302000</v>
      </c>
      <c r="D221" s="5">
        <v>15339000</v>
      </c>
      <c r="E221" s="5">
        <v>13596161</v>
      </c>
      <c r="F221" s="24">
        <f t="shared" si="32"/>
        <v>0.8885218272121291</v>
      </c>
    </row>
    <row r="222" spans="1:6" ht="14.25">
      <c r="A222" s="7" t="s">
        <v>106</v>
      </c>
      <c r="B222" s="4" t="s">
        <v>107</v>
      </c>
      <c r="C222" s="5">
        <v>1769000</v>
      </c>
      <c r="D222" s="5">
        <v>2607000</v>
      </c>
      <c r="E222" s="5">
        <v>1566750</v>
      </c>
      <c r="F222" s="24">
        <f t="shared" si="32"/>
        <v>0.8856698699830413</v>
      </c>
    </row>
    <row r="223" spans="1:6" ht="14.25">
      <c r="A223" s="7" t="s">
        <v>110</v>
      </c>
      <c r="B223" s="4" t="s">
        <v>111</v>
      </c>
      <c r="C223" s="5">
        <v>993000</v>
      </c>
      <c r="D223" s="5">
        <v>985000</v>
      </c>
      <c r="E223" s="5">
        <v>805962</v>
      </c>
      <c r="F223" s="24">
        <f t="shared" si="32"/>
        <v>0.8116435045317221</v>
      </c>
    </row>
    <row r="224" spans="1:6" ht="14.25">
      <c r="A224" s="7" t="s">
        <v>112</v>
      </c>
      <c r="B224" s="4" t="s">
        <v>113</v>
      </c>
      <c r="C224" s="5">
        <v>4116000</v>
      </c>
      <c r="D224" s="5">
        <v>4357000</v>
      </c>
      <c r="E224" s="5">
        <v>4344962</v>
      </c>
      <c r="F224" s="24">
        <f t="shared" si="32"/>
        <v>1.0556273080660836</v>
      </c>
    </row>
    <row r="225" spans="1:6" ht="27">
      <c r="A225" s="7" t="s">
        <v>375</v>
      </c>
      <c r="B225" s="4" t="s">
        <v>377</v>
      </c>
      <c r="C225" s="5">
        <f>C226</f>
        <v>0</v>
      </c>
      <c r="D225" s="5">
        <f>D226</f>
        <v>0</v>
      </c>
      <c r="E225" s="5">
        <f>E226</f>
        <v>-13028</v>
      </c>
      <c r="F225" s="24"/>
    </row>
    <row r="226" spans="1:6" ht="27">
      <c r="A226" s="7" t="s">
        <v>384</v>
      </c>
      <c r="B226" s="21">
        <v>8501</v>
      </c>
      <c r="C226" s="5"/>
      <c r="D226" s="5"/>
      <c r="E226" s="5">
        <v>-13028</v>
      </c>
      <c r="F226" s="24"/>
    </row>
    <row r="227" spans="1:6" ht="14.25">
      <c r="A227" s="7" t="s">
        <v>122</v>
      </c>
      <c r="B227" s="4" t="s">
        <v>123</v>
      </c>
      <c r="C227" s="5">
        <f aca="true" t="shared" si="33" ref="C227:E231">C228</f>
        <v>1064000</v>
      </c>
      <c r="D227" s="5">
        <f t="shared" si="33"/>
        <v>1871000</v>
      </c>
      <c r="E227" s="5">
        <f t="shared" si="33"/>
        <v>1831525</v>
      </c>
      <c r="F227" s="24">
        <f t="shared" si="32"/>
        <v>1.721358082706767</v>
      </c>
    </row>
    <row r="228" spans="1:6" ht="14.25">
      <c r="A228" s="7" t="s">
        <v>88</v>
      </c>
      <c r="B228" s="4" t="s">
        <v>89</v>
      </c>
      <c r="C228" s="5">
        <f t="shared" si="33"/>
        <v>1064000</v>
      </c>
      <c r="D228" s="5">
        <f t="shared" si="33"/>
        <v>1871000</v>
      </c>
      <c r="E228" s="5">
        <f t="shared" si="33"/>
        <v>1831525</v>
      </c>
      <c r="F228" s="24">
        <f t="shared" si="32"/>
        <v>1.721358082706767</v>
      </c>
    </row>
    <row r="229" spans="1:6" ht="14.25">
      <c r="A229" s="7" t="s">
        <v>98</v>
      </c>
      <c r="B229" s="4" t="s">
        <v>99</v>
      </c>
      <c r="C229" s="5">
        <f t="shared" si="33"/>
        <v>1064000</v>
      </c>
      <c r="D229" s="5">
        <f t="shared" si="33"/>
        <v>1871000</v>
      </c>
      <c r="E229" s="5">
        <f t="shared" si="33"/>
        <v>1831525</v>
      </c>
      <c r="F229" s="24">
        <f t="shared" si="32"/>
        <v>1.721358082706767</v>
      </c>
    </row>
    <row r="230" spans="1:6" ht="14.25">
      <c r="A230" s="7" t="s">
        <v>100</v>
      </c>
      <c r="B230" s="4" t="s">
        <v>101</v>
      </c>
      <c r="C230" s="5">
        <f t="shared" si="33"/>
        <v>1064000</v>
      </c>
      <c r="D230" s="5">
        <f t="shared" si="33"/>
        <v>1871000</v>
      </c>
      <c r="E230" s="5">
        <f t="shared" si="33"/>
        <v>1831525</v>
      </c>
      <c r="F230" s="24">
        <f t="shared" si="32"/>
        <v>1.721358082706767</v>
      </c>
    </row>
    <row r="231" spans="1:6" ht="14.25">
      <c r="A231" s="7" t="s">
        <v>102</v>
      </c>
      <c r="B231" s="4" t="s">
        <v>103</v>
      </c>
      <c r="C231" s="5">
        <f t="shared" si="33"/>
        <v>1064000</v>
      </c>
      <c r="D231" s="5">
        <f t="shared" si="33"/>
        <v>1871000</v>
      </c>
      <c r="E231" s="5">
        <f t="shared" si="33"/>
        <v>1831525</v>
      </c>
      <c r="F231" s="24">
        <f t="shared" si="32"/>
        <v>1.721358082706767</v>
      </c>
    </row>
    <row r="232" spans="1:6" ht="14.25">
      <c r="A232" s="7" t="s">
        <v>110</v>
      </c>
      <c r="B232" s="4" t="s">
        <v>111</v>
      </c>
      <c r="C232" s="5">
        <v>1064000</v>
      </c>
      <c r="D232" s="5">
        <v>1871000</v>
      </c>
      <c r="E232" s="5">
        <v>1831525</v>
      </c>
      <c r="F232" s="24">
        <f t="shared" si="32"/>
        <v>1.721358082706767</v>
      </c>
    </row>
    <row r="233" spans="1:6" s="10" customFormat="1" ht="12.75">
      <c r="A233" s="13" t="s">
        <v>353</v>
      </c>
      <c r="B233" s="14" t="s">
        <v>354</v>
      </c>
      <c r="C233" s="15">
        <f>C176-C203</f>
        <v>0</v>
      </c>
      <c r="D233" s="15">
        <f>D176-D203</f>
        <v>-12000</v>
      </c>
      <c r="E233" s="15">
        <f>E176-E203</f>
        <v>76348</v>
      </c>
      <c r="F233" s="24" t="e">
        <f t="shared" si="32"/>
        <v>#DIV/0!</v>
      </c>
    </row>
    <row r="234" spans="1:6" s="10" customFormat="1" ht="12.75">
      <c r="A234" s="13" t="s">
        <v>355</v>
      </c>
      <c r="B234" s="14" t="s">
        <v>356</v>
      </c>
      <c r="C234" s="15">
        <f>C113-C148</f>
        <v>0</v>
      </c>
      <c r="D234" s="15">
        <f>D113-D148</f>
        <v>0</v>
      </c>
      <c r="E234" s="15">
        <f>E113-E148</f>
        <v>12547892</v>
      </c>
      <c r="F234" s="24"/>
    </row>
    <row r="235" spans="1:6" s="10" customFormat="1" ht="12.75">
      <c r="A235" s="13" t="s">
        <v>357</v>
      </c>
      <c r="B235" s="14" t="s">
        <v>358</v>
      </c>
      <c r="C235" s="15">
        <f>C8-C61</f>
        <v>0</v>
      </c>
      <c r="D235" s="15">
        <f>D8-D61</f>
        <v>-12000</v>
      </c>
      <c r="E235" s="15">
        <f>E8-E61</f>
        <v>12624240</v>
      </c>
      <c r="F235" s="24" t="e">
        <f>E235/C235</f>
        <v>#DIV/0!</v>
      </c>
    </row>
  </sheetData>
  <sheetProtection/>
  <mergeCells count="1">
    <mergeCell ref="A4:F4"/>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2020-12-09T09:56:06Z</cp:lastPrinted>
  <dcterms:created xsi:type="dcterms:W3CDTF">2019-04-12T06:27:48Z</dcterms:created>
  <dcterms:modified xsi:type="dcterms:W3CDTF">2021-05-10T06:37:28Z</dcterms:modified>
  <cp:category/>
  <cp:version/>
  <cp:contentType/>
  <cp:contentStatus/>
</cp:coreProperties>
</file>