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0" windowWidth="20376" windowHeight="4932" activeTab="0"/>
  </bookViews>
  <sheets>
    <sheet name="Anexa nr.1" sheetId="1" r:id="rId1"/>
    <sheet name="Anexa nr.2" sheetId="2" state="hidden" r:id="rId2"/>
    <sheet name="Anexa nr.3" sheetId="3" state="hidden"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<sst xmlns="http://schemas.openxmlformats.org/spreadsheetml/2006/main" count="3068" uniqueCount="448">
  <si>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</si>
  <si>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</si>
  <si>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</si>
  <si>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</si>
  <si>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</si>
  <si>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</si>
  <si>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</si>
  <si>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</si>
  <si>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</si>
  <si>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</si>
  <si>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</si>
  <si>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</si>
  <si>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</si>
  <si>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</si>
  <si>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</si>
  <si>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</si>
  <si>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</si>
  <si>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</si>
  <si>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</si>
  <si>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</si>
  <si>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</si>
  <si>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</si>
  <si>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</si>
  <si>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</si>
  <si>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</si>
  <si>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</si>
  <si>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</si>
  <si>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</si>
  <si>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</si>
  <si>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</si>
  <si>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</si>
  <si>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</si>
  <si>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</si>
  <si>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</si>
  <si>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</si>
  <si>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</si>
  <si>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</si>
  <si>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</si>
  <si>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</si>
  <si>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</si>
  <si>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</si>
  <si>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</si>
  <si>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</si>
  <si>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</si>
  <si>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</si>
  <si>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</si>
  <si>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</si>
  <si>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</si>
  <si>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</si>
  <si>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</si>
  <si>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</si>
  <si>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</si>
  <si>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</si>
  <si>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</si>
  <si>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</si>
  <si>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</si>
  <si>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</si>
  <si>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</si>
  <si>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</si>
  <si>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</si>
  <si>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</si>
  <si>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</si>
  <si>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</si>
  <si>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</si>
  <si>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</si>
  <si>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</si>
  <si>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</si>
  <si>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</si>
  <si>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</si>
  <si>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</si>
  <si>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</si>
  <si>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</si>
  <si>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</si>
  <si>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</si>
  <si>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</si>
  <si>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</si>
  <si>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</si>
  <si>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</si>
  <si>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</si>
  <si>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</si>
  <si>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</si>
  <si>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</si>
  <si>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</si>
  <si>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</si>
  <si>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</si>
  <si>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</si>
  <si>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</si>
  <si>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</si>
  <si>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</si>
  <si>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</si>
  <si>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</si>
  <si>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</si>
  <si>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</si>
  <si>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</si>
  <si>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</si>
  <si>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</si>
  <si>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</si>
  <si>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</si>
  <si>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</si>
  <si>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</si>
  <si>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</si>
  <si>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</si>
  <si>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</si>
  <si>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</si>
  <si>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</si>
  <si>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</si>
  <si>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</si>
  <si>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</si>
  <si>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</si>
  <si>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</si>
  <si>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</si>
  <si>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</si>
  <si>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</si>
  <si>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</si>
  <si>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</si>
  <si>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</si>
  <si>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</si>
  <si>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</si>
  <si>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</si>
  <si>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</si>
  <si>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</si>
  <si>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</si>
  <si>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</si>
  <si>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</si>
  <si>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</si>
  <si>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</si>
  <si>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</si>
  <si>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</si>
  <si>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</si>
  <si>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</si>
  <si>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</si>
  <si>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</si>
  <si>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</si>
  <si>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</si>
  <si>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</si>
  <si>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</si>
  <si>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</si>
  <si>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</si>
  <si>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</si>
  <si>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</si>
  <si>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</si>
  <si>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</si>
  <si>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</si>
  <si>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</si>
  <si>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</si>
  <si>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</si>
  <si>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</si>
  <si>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</si>
  <si>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</si>
  <si>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</si>
  <si>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</si>
  <si>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</si>
  <si>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</si>
  <si>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</si>
  <si>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</si>
  <si>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</si>
  <si>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</si>
  <si>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</si>
  <si>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</si>
  <si>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</si>
  <si>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</si>
  <si>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</si>
  <si>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</si>
  <si>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</si>
  <si>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</si>
  <si>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</si>
  <si>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</si>
  <si>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</si>
  <si>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</si>
  <si>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</si>
  <si>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</si>
  <si>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</si>
  <si>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</si>
  <si>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</si>
  <si>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</si>
  <si>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</si>
  <si>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</si>
  <si>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</si>
  <si>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</si>
  <si>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</si>
  <si>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</si>
  <si>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</si>
  <si>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</si>
  <si>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</si>
  <si>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</si>
  <si>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</si>
  <si>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</si>
  <si>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</si>
  <si>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</si>
  <si>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</si>
  <si>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</si>
  <si>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</si>
  <si>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</si>
  <si>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</si>
  <si>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</si>
  <si>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</si>
  <si>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</si>
  <si>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</si>
  <si>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</si>
  <si>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</si>
  <si>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</si>
  <si>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</si>
  <si>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</si>
  <si>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</si>
  <si>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</si>
  <si>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</si>
  <si>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</si>
  <si>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</si>
  <si>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</si>
  <si>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</si>
  <si>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</si>
  <si>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</si>
  <si>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</si>
  <si>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</si>
  <si>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</si>
  <si>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</si>
  <si>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</si>
  <si>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</si>
  <si>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</si>
  <si>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</si>
  <si>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</si>
  <si>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</si>
  <si>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</si>
  <si>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</si>
  <si>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</si>
  <si>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</si>
  <si>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</si>
  <si>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</si>
  <si>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</si>
  <si>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</si>
  <si>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</si>
  <si>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</si>
  <si>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</si>
  <si>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</si>
  <si>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</si>
  <si>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</si>
  <si>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</si>
  <si>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</si>
  <si>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</si>
  <si>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</si>
  <si>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</si>
  <si>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</si>
  <si>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</si>
  <si>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</si>
  <si>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</si>
  <si>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</si>
  <si>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</si>
  <si>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</si>
  <si>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</si>
  <si>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</si>
  <si>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</si>
  <si>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</si>
  <si>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</si>
  <si>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</si>
  <si>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</si>
  <si>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</si>
  <si>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</si>
  <si>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</si>
  <si>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</si>
  <si>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</si>
  <si>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</si>
  <si>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</si>
  <si>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</si>
  <si>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</si>
  <si>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</si>
  <si>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</si>
  <si>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</si>
  <si>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</si>
  <si>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</si>
  <si>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</si>
  <si>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</si>
  <si>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</si>
  <si>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</si>
  <si>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</si>
  <si>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</si>
  <si>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</si>
  <si>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</si>
  <si>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</si>
  <si>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</si>
  <si>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</si>
  <si>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</si>
  <si>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</si>
  <si>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</si>
  <si>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</si>
  <si>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</si>
  <si>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</si>
  <si>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</si>
  <si>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</si>
  <si>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</si>
  <si>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</si>
  <si>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</si>
  <si>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</si>
  <si>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</si>
  <si>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</si>
  <si>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</si>
  <si>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</si>
  <si>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</si>
  <si>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</si>
  <si>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</si>
  <si>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</si>
  <si>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</si>
  <si>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</si>
  <si>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</si>
  <si>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</si>
  <si>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</si>
  <si>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</si>
  <si>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</si>
  <si>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</si>
  <si>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</si>
  <si>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</si>
  <si>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</si>
  <si>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</si>
  <si>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</si>
  <si>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</si>
  <si>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</si>
  <si>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</si>
  <si>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</si>
  <si>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</si>
  <si>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</si>
  <si>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</si>
  <si>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</si>
  <si>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</si>
  <si>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</si>
  <si>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</si>
  <si>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</si>
  <si>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</si>
  <si>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</si>
  <si>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</si>
  <si>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</si>
  <si>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</si>
  <si>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</si>
  <si>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</si>
  <si>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</si>
  <si>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</si>
  <si>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</si>
  <si>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</si>
  <si>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</si>
  <si>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</si>
  <si>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</si>
  <si>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</si>
  <si>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</si>
  <si>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</si>
  <si>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</si>
  <si>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</si>
  <si>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</si>
  <si>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</si>
  <si>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</si>
  <si>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</si>
  <si>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</si>
  <si>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</si>
  <si>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</si>
  <si>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</si>
  <si>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</si>
  <si>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</si>
  <si>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</si>
  <si>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</si>
  <si>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</si>
  <si>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</si>
  <si>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</si>
  <si>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</si>
  <si>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</si>
  <si>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</si>
  <si>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</si>
  <si>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</si>
  <si>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</si>
  <si>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</si>
  <si>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</si>
  <si>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</si>
  <si>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</si>
  <si>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</si>
  <si>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</si>
  <si>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</si>
  <si>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</si>
  <si>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</si>
  <si>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</si>
  <si>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</si>
  <si>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</si>
  <si>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</si>
  <si>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</si>
  <si>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</si>
  <si>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</si>
  <si>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</si>
  <si>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</si>
  <si>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</si>
  <si>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</si>
  <si>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</si>
  <si>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</si>
  <si>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</si>
  <si>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</si>
  <si>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</si>
  <si>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</si>
  <si>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</si>
  <si>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</si>
  <si>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</si>
  <si>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</si>
  <si>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</si>
  <si>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</si>
  <si>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</si>
  <si>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</si>
  <si>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</si>
  <si>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</si>
  <si>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</si>
  <si>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</si>
  <si>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</si>
  <si>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</si>
  <si>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</si>
  <si>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</si>
  <si>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</si>
  <si>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</si>
  <si>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</si>
  <si>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</si>
  <si>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</si>
  <si>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</si>
  <si>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</si>
  <si>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</si>
  <si>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</si>
  <si>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</si>
  <si>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</si>
  <si>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</si>
  <si>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</si>
  <si>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</si>
  <si>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</si>
  <si>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</si>
  <si>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</si>
  <si>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</si>
  <si>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</si>
  <si>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</si>
  <si>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</si>
  <si>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</si>
  <si>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</si>
  <si>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</si>
  <si>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</si>
  <si>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</si>
  <si>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</si>
  <si>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</si>
  <si>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</si>
  <si>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</si>
  <si>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</si>
  <si>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</si>
  <si>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</si>
  <si>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</si>
  <si>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</si>
  <si>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</si>
  <si>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</si>
  <si>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</si>
  <si>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nr.3 la HCJ nr.______/2021</t>
  </si>
  <si>
    <t>Anexa nr.2 la HCJ nr.______/2021</t>
  </si>
  <si>
    <t>Anexa nr.1 la HCJ  nr._______/2021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</si>
</sst>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9" applyFont="1" applyFill="1" applyBorder="1" applyAlignment="1">
      <alignment horizontal="center" vertical="center" wrapText="1"/>
      <protection/>
    </xf>
    <xf numFmtId="3" fontId="2" fillId="33" borderId="10" xfId="48"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9" applyFont="1" applyFill="1" applyBorder="1" applyAlignment="1">
      <alignment wrapText="1"/>
      <protection/>
    </xf>
    <xf numFmtId="0" fontId="3" fillId="0" borderId="10" xfId="49"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9" applyFont="1" applyFill="1" applyBorder="1" applyAlignment="1">
      <alignment horizontal="center" vertical="center" wrapText="1"/>
      <protection/>
    </xf>
    <xf numFmtId="0" fontId="2" fillId="33" borderId="11" xfId="49" applyFont="1" applyFill="1" applyBorder="1" applyAlignment="1">
      <alignment horizontal="center" vertical="center" wrapText="1"/>
      <protection/>
    </xf>
    <xf numFmtId="3" fontId="2" fillId="33" borderId="11" xfId="48"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03" xfId="48"/>
    <cellStyle name="Normal_Machete buget 99"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tabSelected="1" zoomScalePageLayoutView="0" workbookViewId="0" topLeftCell="A1">
      <selection activeCell="D710" sqref="D710"/>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447</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6" ht="26.2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6.25">
      <c r="A31" s="7" t="s">
        <v>180</v>
      </c>
      <c r="B31" s="4" t="s">
        <v>17</v>
      </c>
      <c r="C31" s="5">
        <f>C32+C41+C45</f>
        <v>277823000</v>
      </c>
      <c r="D31" s="5">
        <f>D32+D41+D45</f>
        <v>268809000</v>
      </c>
      <c r="E31" s="5">
        <f>E32+E41+E45</f>
        <v>246928548</v>
      </c>
      <c r="F31" s="24">
        <f t="shared" si="0"/>
        <v>0.8887980764731501</v>
      </c>
    </row>
    <row r="32" spans="1:6" ht="39">
      <c r="A32" s="7" t="s">
        <v>181</v>
      </c>
      <c r="B32" s="4" t="s">
        <v>182</v>
      </c>
      <c r="C32" s="5">
        <f>C33+C35+C36+C37+C39+C40+C34+C38</f>
        <v>226043000</v>
      </c>
      <c r="D32" s="5">
        <f>D33+D35+D36+D37+D39+D40+D34+D38</f>
        <v>264423000</v>
      </c>
      <c r="E32" s="5">
        <f>E33+E35+E36+E37+E39+E40+E34+E38</f>
        <v>238809787</v>
      </c>
      <c r="F32" s="24">
        <f t="shared" si="0"/>
        <v>1.0564794618722986</v>
      </c>
    </row>
    <row r="33" spans="1:6" ht="14.25">
      <c r="A33" s="7" t="s">
        <v>20</v>
      </c>
      <c r="B33" s="4" t="s">
        <v>21</v>
      </c>
      <c r="C33" s="5">
        <f aca="true" t="shared" si="6" ref="C33:E40">C371</f>
        <v>2485000</v>
      </c>
      <c r="D33" s="5">
        <f t="shared" si="6"/>
        <v>1945000</v>
      </c>
      <c r="E33" s="5">
        <f t="shared" si="6"/>
        <v>1871088</v>
      </c>
      <c r="F33" s="24">
        <f t="shared" si="0"/>
        <v>0.7529529175050301</v>
      </c>
    </row>
    <row r="34" spans="1:6" ht="27">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4.25">
      <c r="A36" s="7" t="s">
        <v>22</v>
      </c>
      <c r="B36" s="4" t="s">
        <v>23</v>
      </c>
      <c r="C36" s="5">
        <f t="shared" si="6"/>
        <v>77000</v>
      </c>
      <c r="D36" s="5">
        <f t="shared" si="6"/>
        <v>63000</v>
      </c>
      <c r="E36" s="5">
        <f t="shared" si="6"/>
        <v>63355</v>
      </c>
      <c r="F36" s="24">
        <f t="shared" si="0"/>
        <v>0.8227922077922077</v>
      </c>
    </row>
    <row r="37" spans="1:6" ht="27">
      <c r="A37" s="7" t="s">
        <v>24</v>
      </c>
      <c r="B37" s="4" t="s">
        <v>25</v>
      </c>
      <c r="C37" s="5">
        <f t="shared" si="6"/>
        <v>159519000</v>
      </c>
      <c r="D37" s="5">
        <f t="shared" si="6"/>
        <v>202200000</v>
      </c>
      <c r="E37" s="5">
        <f t="shared" si="6"/>
        <v>179917542</v>
      </c>
      <c r="F37" s="24">
        <f t="shared" si="0"/>
        <v>1.1278753126586802</v>
      </c>
    </row>
    <row r="38" spans="1:6" ht="26.25">
      <c r="A38" s="7" t="s">
        <v>416</v>
      </c>
      <c r="B38" s="21">
        <v>330228</v>
      </c>
      <c r="C38" s="5">
        <f t="shared" si="6"/>
        <v>0</v>
      </c>
      <c r="D38" s="5">
        <f t="shared" si="6"/>
        <v>0</v>
      </c>
      <c r="E38" s="5">
        <f t="shared" si="6"/>
        <v>22562</v>
      </c>
      <c r="F38" s="24"/>
    </row>
    <row r="39" spans="1:6" ht="27">
      <c r="A39" s="7" t="s">
        <v>26</v>
      </c>
      <c r="B39" s="4" t="s">
        <v>27</v>
      </c>
      <c r="C39" s="5">
        <f t="shared" si="6"/>
        <v>58439000</v>
      </c>
      <c r="D39" s="5">
        <f t="shared" si="6"/>
        <v>55841000</v>
      </c>
      <c r="E39" s="5">
        <f t="shared" si="6"/>
        <v>52753009</v>
      </c>
      <c r="F39" s="24">
        <f aca="true" t="shared" si="7" ref="F39:F56">E39/C39</f>
        <v>0.9027021167371105</v>
      </c>
    </row>
    <row r="40" spans="1:6" ht="14.2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6.25">
      <c r="A42" s="7" t="s">
        <v>187</v>
      </c>
      <c r="B42" s="4" t="s">
        <v>188</v>
      </c>
      <c r="C42" s="5">
        <f>C43</f>
        <v>0</v>
      </c>
      <c r="D42" s="5">
        <f>D43</f>
        <v>113000</v>
      </c>
      <c r="E42" s="5">
        <f>E43</f>
        <v>192249</v>
      </c>
      <c r="F42" s="24" t="e">
        <f t="shared" si="7"/>
        <v>#DIV/0!</v>
      </c>
    </row>
    <row r="43" spans="1:6" ht="26.25">
      <c r="A43" s="7" t="s">
        <v>189</v>
      </c>
      <c r="B43" s="4" t="s">
        <v>190</v>
      </c>
      <c r="C43" s="5">
        <f aca="true" t="shared" si="8" ref="C43:E44">C381</f>
        <v>0</v>
      </c>
      <c r="D43" s="5">
        <f t="shared" si="8"/>
        <v>113000</v>
      </c>
      <c r="E43" s="5">
        <f t="shared" si="8"/>
        <v>192249</v>
      </c>
      <c r="F43" s="24" t="e">
        <f t="shared" si="7"/>
        <v>#DIV/0!</v>
      </c>
    </row>
    <row r="44" spans="1:6" ht="14.25">
      <c r="A44" s="7" t="s">
        <v>424</v>
      </c>
      <c r="B44" s="4" t="s">
        <v>426</v>
      </c>
      <c r="C44" s="5">
        <f t="shared" si="8"/>
        <v>0</v>
      </c>
      <c r="D44" s="5">
        <f t="shared" si="8"/>
        <v>1000</v>
      </c>
      <c r="E44" s="5">
        <f t="shared" si="8"/>
        <v>94</v>
      </c>
      <c r="F44" s="24" t="e">
        <f t="shared" si="7"/>
        <v>#DIV/0!</v>
      </c>
    </row>
    <row r="45" spans="1:6" ht="39">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4.25">
      <c r="A48" s="7" t="s">
        <v>134</v>
      </c>
      <c r="B48" s="4" t="s">
        <v>17</v>
      </c>
      <c r="C48" s="5">
        <f>C49</f>
        <v>544000</v>
      </c>
      <c r="D48" s="5">
        <f>D49</f>
        <v>2853000</v>
      </c>
      <c r="E48" s="5">
        <f>E49</f>
        <v>2849411</v>
      </c>
      <c r="F48" s="24">
        <f t="shared" si="7"/>
        <v>5.237887867647059</v>
      </c>
    </row>
    <row r="49" spans="1:6" ht="14.25">
      <c r="A49" s="7" t="s">
        <v>135</v>
      </c>
      <c r="B49" s="4" t="s">
        <v>31</v>
      </c>
      <c r="C49" s="5">
        <f>C50+C51+C52+C53</f>
        <v>544000</v>
      </c>
      <c r="D49" s="5">
        <f>D50+D51+D52+D53</f>
        <v>2853000</v>
      </c>
      <c r="E49" s="5">
        <f>E50+E51+E52+E53</f>
        <v>2849411</v>
      </c>
      <c r="F49" s="24">
        <f t="shared" si="7"/>
        <v>5.237887867647059</v>
      </c>
    </row>
    <row r="50" spans="1:6" ht="14.25">
      <c r="A50" s="7" t="s">
        <v>32</v>
      </c>
      <c r="B50" s="4" t="s">
        <v>33</v>
      </c>
      <c r="C50" s="5">
        <f aca="true" t="shared" si="10" ref="C50:E51">C387</f>
        <v>480000</v>
      </c>
      <c r="D50" s="5">
        <f t="shared" si="10"/>
        <v>2783000</v>
      </c>
      <c r="E50" s="5">
        <f t="shared" si="10"/>
        <v>2780264</v>
      </c>
      <c r="F50" s="24">
        <f t="shared" si="7"/>
        <v>5.792216666666667</v>
      </c>
    </row>
    <row r="51" spans="1:6" ht="27">
      <c r="A51" s="7" t="s">
        <v>127</v>
      </c>
      <c r="B51" s="4" t="s">
        <v>35</v>
      </c>
      <c r="C51" s="5">
        <f t="shared" si="10"/>
        <v>-10812000</v>
      </c>
      <c r="D51" s="5">
        <f t="shared" si="10"/>
        <v>-11042000</v>
      </c>
      <c r="E51" s="5">
        <f t="shared" si="10"/>
        <v>-1750101</v>
      </c>
      <c r="F51" s="24">
        <f t="shared" si="7"/>
        <v>0.1618665371809101</v>
      </c>
    </row>
    <row r="52" spans="1:6" ht="14.25">
      <c r="A52" s="7" t="s">
        <v>36</v>
      </c>
      <c r="B52" s="4" t="s">
        <v>37</v>
      </c>
      <c r="C52" s="5">
        <f>C537</f>
        <v>10812000</v>
      </c>
      <c r="D52" s="5">
        <f>D537</f>
        <v>11042000</v>
      </c>
      <c r="E52" s="5">
        <f>E537</f>
        <v>1750101</v>
      </c>
      <c r="F52" s="24">
        <f t="shared" si="7"/>
        <v>0.1618665371809101</v>
      </c>
    </row>
    <row r="53" spans="1:6" ht="14.25">
      <c r="A53" s="7" t="s">
        <v>38</v>
      </c>
      <c r="B53" s="4" t="s">
        <v>39</v>
      </c>
      <c r="C53" s="5">
        <f>C389</f>
        <v>64000</v>
      </c>
      <c r="D53" s="5">
        <f>D389</f>
        <v>70000</v>
      </c>
      <c r="E53" s="5">
        <f>E389</f>
        <v>69147</v>
      </c>
      <c r="F53" s="24">
        <f t="shared" si="7"/>
        <v>1.080421875</v>
      </c>
    </row>
    <row r="54" spans="1:6" ht="14.25">
      <c r="A54" s="7" t="s">
        <v>40</v>
      </c>
      <c r="B54" s="4" t="s">
        <v>41</v>
      </c>
      <c r="C54" s="5">
        <f>C55</f>
        <v>0</v>
      </c>
      <c r="D54" s="5">
        <f>D55</f>
        <v>136000</v>
      </c>
      <c r="E54" s="5">
        <f>E55</f>
        <v>194169</v>
      </c>
      <c r="F54" s="24" t="e">
        <f t="shared" si="7"/>
        <v>#DIV/0!</v>
      </c>
    </row>
    <row r="55" spans="1:6" ht="14.25">
      <c r="A55" s="7" t="s">
        <v>42</v>
      </c>
      <c r="B55" s="4" t="s">
        <v>43</v>
      </c>
      <c r="C55" s="5">
        <f>C56+C57</f>
        <v>0</v>
      </c>
      <c r="D55" s="5">
        <f>D56+D57</f>
        <v>136000</v>
      </c>
      <c r="E55" s="5">
        <f>E56+E57</f>
        <v>194169</v>
      </c>
      <c r="F55" s="24" t="e">
        <f t="shared" si="7"/>
        <v>#DIV/0!</v>
      </c>
    </row>
    <row r="56" spans="1:6" ht="14.25">
      <c r="A56" s="7" t="s">
        <v>44</v>
      </c>
      <c r="B56" s="4" t="s">
        <v>45</v>
      </c>
      <c r="C56" s="5">
        <f aca="true" t="shared" si="11" ref="C56:E57">C540</f>
        <v>0</v>
      </c>
      <c r="D56" s="5">
        <f t="shared" si="11"/>
        <v>22000</v>
      </c>
      <c r="E56" s="5">
        <f t="shared" si="11"/>
        <v>22825</v>
      </c>
      <c r="F56" s="24" t="e">
        <f t="shared" si="7"/>
        <v>#DIV/0!</v>
      </c>
    </row>
    <row r="57" spans="1:6" ht="14.25">
      <c r="A57" s="7" t="s">
        <v>438</v>
      </c>
      <c r="B57" s="21">
        <v>390207</v>
      </c>
      <c r="C57" s="5">
        <f t="shared" si="11"/>
        <v>0</v>
      </c>
      <c r="D57" s="5">
        <f t="shared" si="11"/>
        <v>114000</v>
      </c>
      <c r="E57" s="5">
        <f t="shared" si="11"/>
        <v>171344</v>
      </c>
      <c r="F57" s="24"/>
    </row>
    <row r="58" spans="1:6" ht="14.25">
      <c r="A58" s="7" t="s">
        <v>378</v>
      </c>
      <c r="B58" s="22" t="s">
        <v>379</v>
      </c>
      <c r="C58" s="5">
        <f>C59</f>
        <v>0</v>
      </c>
      <c r="D58" s="5">
        <f>D59</f>
        <v>0</v>
      </c>
      <c r="E58" s="5">
        <f>E59</f>
        <v>0</v>
      </c>
      <c r="F58" s="24"/>
    </row>
    <row r="59" spans="1:6" ht="14.25">
      <c r="A59" s="7" t="s">
        <v>380</v>
      </c>
      <c r="B59" s="22" t="s">
        <v>382</v>
      </c>
      <c r="C59" s="5">
        <f>C60+C61+C62</f>
        <v>0</v>
      </c>
      <c r="D59" s="5">
        <f>D60+D61+D62</f>
        <v>0</v>
      </c>
      <c r="E59" s="5">
        <f>E60+E61+E62</f>
        <v>0</v>
      </c>
      <c r="F59" s="24"/>
    </row>
    <row r="60" spans="1:6" ht="27">
      <c r="A60" s="7" t="s">
        <v>381</v>
      </c>
      <c r="B60" s="22" t="s">
        <v>383</v>
      </c>
      <c r="C60" s="5">
        <f>C393</f>
        <v>0</v>
      </c>
      <c r="D60" s="5">
        <f>D393</f>
        <v>0</v>
      </c>
      <c r="E60" s="5">
        <f>E393</f>
        <v>0</v>
      </c>
      <c r="F60" s="24"/>
    </row>
    <row r="61" spans="1:6" ht="27">
      <c r="A61" s="7" t="s">
        <v>392</v>
      </c>
      <c r="B61" s="23" t="s">
        <v>393</v>
      </c>
      <c r="C61" s="5">
        <f>'Anexa nr.2'!C49</f>
        <v>0</v>
      </c>
      <c r="D61" s="5">
        <f>'Anexa nr.2'!D49</f>
        <v>0</v>
      </c>
      <c r="E61" s="5">
        <f>'Anexa nr.2'!E49</f>
        <v>0</v>
      </c>
      <c r="F61" s="24"/>
    </row>
    <row r="62" spans="1:6" ht="27">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6.25">
      <c r="A64" s="7" t="s">
        <v>195</v>
      </c>
      <c r="B64" s="4" t="s">
        <v>49</v>
      </c>
      <c r="C64" s="5">
        <f>C65+C79</f>
        <v>168066000</v>
      </c>
      <c r="D64" s="5">
        <f>D65+D79</f>
        <v>204620000</v>
      </c>
      <c r="E64" s="5">
        <f>E65+E79</f>
        <v>169681256</v>
      </c>
      <c r="F64" s="24">
        <f t="shared" si="12"/>
        <v>1.0096108433591566</v>
      </c>
    </row>
    <row r="65" spans="1:6" ht="78.7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6.25">
      <c r="A66" s="7" t="s">
        <v>359</v>
      </c>
      <c r="B66" s="4" t="s">
        <v>361</v>
      </c>
      <c r="C66" s="5">
        <f>C69+C67+C68</f>
        <v>10000000</v>
      </c>
      <c r="D66" s="5">
        <f>D69+D67+D68</f>
        <v>10000000</v>
      </c>
      <c r="E66" s="5">
        <f>E69+E67+E68</f>
        <v>9999875</v>
      </c>
      <c r="F66" s="24">
        <f t="shared" si="12"/>
        <v>0.9999875</v>
      </c>
    </row>
    <row r="67" spans="1:6" ht="39">
      <c r="A67" s="7" t="s">
        <v>410</v>
      </c>
      <c r="B67" s="4" t="s">
        <v>412</v>
      </c>
      <c r="C67" s="5">
        <f aca="true" t="shared" si="13" ref="C67:E69">C549</f>
        <v>0</v>
      </c>
      <c r="D67" s="5">
        <f t="shared" si="13"/>
        <v>45000</v>
      </c>
      <c r="E67" s="5">
        <f t="shared" si="13"/>
        <v>44875</v>
      </c>
      <c r="F67" s="24" t="e">
        <f t="shared" si="12"/>
        <v>#DIV/0!</v>
      </c>
    </row>
    <row r="68" spans="1:6" ht="26.25">
      <c r="A68" s="7" t="s">
        <v>411</v>
      </c>
      <c r="B68" s="4" t="s">
        <v>413</v>
      </c>
      <c r="C68" s="5">
        <f t="shared" si="13"/>
        <v>0</v>
      </c>
      <c r="D68" s="5">
        <f t="shared" si="13"/>
        <v>90000</v>
      </c>
      <c r="E68" s="5">
        <f t="shared" si="13"/>
        <v>90000</v>
      </c>
      <c r="F68" s="24" t="e">
        <f t="shared" si="12"/>
        <v>#DIV/0!</v>
      </c>
    </row>
    <row r="69" spans="1:6" ht="26.2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75">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9">
      <c r="A74" s="7" t="s">
        <v>202</v>
      </c>
      <c r="B74" s="4" t="s">
        <v>203</v>
      </c>
      <c r="C74" s="5">
        <f t="shared" si="15"/>
        <v>14335000</v>
      </c>
      <c r="D74" s="5">
        <f t="shared" si="15"/>
        <v>14335000</v>
      </c>
      <c r="E74" s="5">
        <f>E554</f>
        <v>503797</v>
      </c>
      <c r="F74" s="24">
        <f t="shared" si="16"/>
        <v>0.03514454133240321</v>
      </c>
    </row>
    <row r="75" spans="1:6" ht="53.25">
      <c r="A75" s="7" t="s">
        <v>417</v>
      </c>
      <c r="B75" s="4" t="s">
        <v>418</v>
      </c>
      <c r="C75" s="5">
        <f t="shared" si="15"/>
        <v>0</v>
      </c>
      <c r="D75" s="5">
        <f t="shared" si="15"/>
        <v>4000</v>
      </c>
      <c r="E75" s="5">
        <f>E555</f>
        <v>0</v>
      </c>
      <c r="F75" s="24" t="e">
        <f t="shared" si="16"/>
        <v>#DIV/0!</v>
      </c>
    </row>
    <row r="76" spans="1:6" ht="26.25">
      <c r="A76" s="7" t="s">
        <v>204</v>
      </c>
      <c r="B76" s="4" t="s">
        <v>205</v>
      </c>
      <c r="C76" s="5">
        <f aca="true" t="shared" si="17" ref="C76:E78">C399</f>
        <v>144000</v>
      </c>
      <c r="D76" s="5">
        <f t="shared" si="17"/>
        <v>76000</v>
      </c>
      <c r="E76" s="5">
        <f t="shared" si="17"/>
        <v>0</v>
      </c>
      <c r="F76" s="24">
        <f t="shared" si="16"/>
        <v>0</v>
      </c>
    </row>
    <row r="77" spans="1:6" ht="26.25">
      <c r="A77" s="7" t="s">
        <v>431</v>
      </c>
      <c r="B77" s="4" t="s">
        <v>432</v>
      </c>
      <c r="C77" s="5">
        <f t="shared" si="17"/>
        <v>0</v>
      </c>
      <c r="D77" s="5">
        <f t="shared" si="17"/>
        <v>1017000</v>
      </c>
      <c r="E77" s="5">
        <f t="shared" si="17"/>
        <v>1063543</v>
      </c>
      <c r="F77" s="24" t="e">
        <f t="shared" si="16"/>
        <v>#DIV/0!</v>
      </c>
    </row>
    <row r="78" spans="1:6" ht="14.25">
      <c r="A78" s="7" t="s">
        <v>419</v>
      </c>
      <c r="B78" s="4" t="s">
        <v>422</v>
      </c>
      <c r="C78" s="5">
        <f t="shared" si="17"/>
        <v>0</v>
      </c>
      <c r="D78" s="5">
        <f t="shared" si="17"/>
        <v>600000</v>
      </c>
      <c r="E78" s="5">
        <f t="shared" si="17"/>
        <v>600000</v>
      </c>
      <c r="F78" s="24" t="e">
        <f t="shared" si="16"/>
        <v>#DIV/0!</v>
      </c>
    </row>
    <row r="79" spans="1:6" ht="27">
      <c r="A79" s="7" t="s">
        <v>137</v>
      </c>
      <c r="B79" s="4" t="s">
        <v>55</v>
      </c>
      <c r="C79" s="5">
        <f>C82+C83+C86+C80+C81+C87+C88</f>
        <v>105833000</v>
      </c>
      <c r="D79" s="5">
        <f>D82+D83+D86+D80+D81+D87+D88</f>
        <v>141395000</v>
      </c>
      <c r="E79" s="5">
        <f>E82+E83+E86+E80+E81+E87+E88</f>
        <v>143312995</v>
      </c>
      <c r="F79" s="24">
        <f t="shared" si="16"/>
        <v>1.354142800449765</v>
      </c>
    </row>
    <row r="80" spans="1:6" ht="14.25">
      <c r="A80" s="7" t="s">
        <v>56</v>
      </c>
      <c r="B80" s="4" t="s">
        <v>57</v>
      </c>
      <c r="C80" s="5">
        <f>C403</f>
        <v>0</v>
      </c>
      <c r="D80" s="5">
        <f>D403</f>
        <v>0</v>
      </c>
      <c r="E80" s="5"/>
      <c r="F80" s="24"/>
    </row>
    <row r="81" spans="1:6" ht="27">
      <c r="A81" s="7" t="s">
        <v>58</v>
      </c>
      <c r="B81" s="4" t="s">
        <v>59</v>
      </c>
      <c r="C81" s="5">
        <f>C404</f>
        <v>0</v>
      </c>
      <c r="D81" s="5">
        <f>D404</f>
        <v>0</v>
      </c>
      <c r="E81" s="5"/>
      <c r="F81" s="24"/>
    </row>
    <row r="82" spans="1:6" ht="27">
      <c r="A82" s="7" t="s">
        <v>60</v>
      </c>
      <c r="B82" s="4" t="s">
        <v>61</v>
      </c>
      <c r="C82" s="5">
        <f aca="true" t="shared" si="18" ref="C82:D86">C557</f>
        <v>0</v>
      </c>
      <c r="D82" s="5">
        <f t="shared" si="18"/>
        <v>0</v>
      </c>
      <c r="E82" s="5"/>
      <c r="F82" s="24"/>
    </row>
    <row r="83" spans="1:6" ht="27">
      <c r="A83" s="7" t="s">
        <v>62</v>
      </c>
      <c r="B83" s="4" t="s">
        <v>63</v>
      </c>
      <c r="C83" s="5">
        <f t="shared" si="18"/>
        <v>0</v>
      </c>
      <c r="D83" s="5">
        <f t="shared" si="18"/>
        <v>0</v>
      </c>
      <c r="E83" s="5"/>
      <c r="F83" s="24"/>
    </row>
    <row r="84" spans="1:6" ht="27">
      <c r="A84" s="7" t="s">
        <v>64</v>
      </c>
      <c r="B84" s="4" t="s">
        <v>65</v>
      </c>
      <c r="C84" s="5">
        <f t="shared" si="18"/>
        <v>0</v>
      </c>
      <c r="D84" s="5">
        <f t="shared" si="18"/>
        <v>0</v>
      </c>
      <c r="E84" s="5"/>
      <c r="F84" s="24"/>
    </row>
    <row r="85" spans="1:6" ht="27">
      <c r="A85" s="7" t="s">
        <v>66</v>
      </c>
      <c r="B85" s="4" t="s">
        <v>67</v>
      </c>
      <c r="C85" s="5">
        <f t="shared" si="18"/>
        <v>0</v>
      </c>
      <c r="D85" s="5">
        <f t="shared" si="18"/>
        <v>0</v>
      </c>
      <c r="E85" s="5"/>
      <c r="F85" s="24"/>
    </row>
    <row r="86" spans="1:6" ht="14.25">
      <c r="A86" s="7" t="s">
        <v>68</v>
      </c>
      <c r="B86" s="4" t="s">
        <v>69</v>
      </c>
      <c r="C86" s="5">
        <f t="shared" si="18"/>
        <v>0</v>
      </c>
      <c r="D86" s="5">
        <f t="shared" si="18"/>
        <v>0</v>
      </c>
      <c r="E86" s="5"/>
      <c r="F86" s="24"/>
    </row>
    <row r="87" spans="1:6" ht="27">
      <c r="A87" s="7" t="s">
        <v>70</v>
      </c>
      <c r="B87" s="4" t="s">
        <v>71</v>
      </c>
      <c r="C87" s="5">
        <f aca="true" t="shared" si="19" ref="C87:E88">C405</f>
        <v>105833000</v>
      </c>
      <c r="D87" s="5">
        <f t="shared" si="19"/>
        <v>136150000</v>
      </c>
      <c r="E87" s="5">
        <f t="shared" si="19"/>
        <v>136147995</v>
      </c>
      <c r="F87" s="24">
        <f aca="true" t="shared" si="20" ref="F87:F93">E87/C87</f>
        <v>1.2864417998166924</v>
      </c>
    </row>
    <row r="88" spans="1:6" ht="14.2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6.25">
      <c r="A90" s="7" t="s">
        <v>208</v>
      </c>
      <c r="B90" s="4" t="s">
        <v>209</v>
      </c>
      <c r="C90" s="5">
        <f>C563</f>
        <v>0</v>
      </c>
      <c r="D90" s="5">
        <f>D563</f>
        <v>2397000</v>
      </c>
      <c r="E90" s="5">
        <f>E563</f>
        <v>2396411</v>
      </c>
      <c r="F90" s="24" t="e">
        <f t="shared" si="20"/>
        <v>#DIV/0!</v>
      </c>
    </row>
    <row r="91" spans="1:6" ht="39">
      <c r="A91" s="7" t="s">
        <v>210</v>
      </c>
      <c r="B91" s="4" t="s">
        <v>211</v>
      </c>
      <c r="C91" s="5">
        <f>C92+C97</f>
        <v>94435000</v>
      </c>
      <c r="D91" s="5">
        <f>D92+D97</f>
        <v>95795000</v>
      </c>
      <c r="E91" s="5">
        <f>E92+E97</f>
        <v>44785366</v>
      </c>
      <c r="F91" s="24">
        <f t="shared" si="20"/>
        <v>0.47424541748292476</v>
      </c>
    </row>
    <row r="92" spans="1:6" ht="26.2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6.2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6.2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6.2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6.25">
      <c r="A105" s="7" t="s">
        <v>80</v>
      </c>
      <c r="B105" s="4" t="s">
        <v>81</v>
      </c>
      <c r="C105" s="5">
        <f t="shared" si="24"/>
        <v>4971000</v>
      </c>
      <c r="D105" s="5">
        <f t="shared" si="24"/>
        <v>5121000</v>
      </c>
      <c r="E105" s="5">
        <f t="shared" si="24"/>
        <v>4131347</v>
      </c>
      <c r="F105" s="24">
        <f t="shared" si="23"/>
        <v>0.8310897203781935</v>
      </c>
    </row>
    <row r="106" spans="1:6" ht="26.2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7">
      <c r="A108" s="7" t="s">
        <v>375</v>
      </c>
      <c r="B108" s="4" t="s">
        <v>377</v>
      </c>
      <c r="C108" s="5">
        <f>C109</f>
        <v>0</v>
      </c>
      <c r="D108" s="5">
        <f>D109</f>
        <v>0</v>
      </c>
      <c r="E108" s="5">
        <f>E109</f>
        <v>-124970</v>
      </c>
      <c r="F108" s="24"/>
    </row>
    <row r="109" spans="1:6" ht="14.2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9">
      <c r="A111" s="7" t="s">
        <v>90</v>
      </c>
      <c r="B111" s="4" t="s">
        <v>91</v>
      </c>
      <c r="C111" s="5">
        <f>C112+C115</f>
        <v>1219000</v>
      </c>
      <c r="D111" s="5">
        <f>D112+D115</f>
        <v>1219000</v>
      </c>
      <c r="E111" s="5">
        <f>E112+E115</f>
        <v>1042166</v>
      </c>
      <c r="F111" s="24">
        <f>E111/C111</f>
        <v>0.854935192780968</v>
      </c>
    </row>
    <row r="112" spans="1:6" ht="26.2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7">
      <c r="A123" s="7" t="s">
        <v>375</v>
      </c>
      <c r="B123" s="4" t="s">
        <v>377</v>
      </c>
      <c r="C123" s="5">
        <f>C124</f>
        <v>0</v>
      </c>
      <c r="D123" s="5">
        <f>D124</f>
        <v>0</v>
      </c>
      <c r="E123" s="5"/>
      <c r="F123" s="24"/>
    </row>
    <row r="124" spans="1:6" ht="27">
      <c r="A124" s="7" t="s">
        <v>384</v>
      </c>
      <c r="B124" s="21">
        <v>8501</v>
      </c>
      <c r="C124" s="5">
        <f>C590</f>
        <v>0</v>
      </c>
      <c r="D124" s="5">
        <f>D590</f>
        <v>0</v>
      </c>
      <c r="E124" s="5"/>
      <c r="F124" s="24"/>
    </row>
    <row r="125" spans="1:6" ht="26.2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6.25">
      <c r="A128" s="7" t="s">
        <v>80</v>
      </c>
      <c r="B128" s="4" t="s">
        <v>81</v>
      </c>
      <c r="C128" s="5">
        <f t="shared" si="28"/>
        <v>1005000</v>
      </c>
      <c r="D128" s="5">
        <f t="shared" si="28"/>
        <v>1196000</v>
      </c>
      <c r="E128" s="5">
        <f t="shared" si="28"/>
        <v>1135163</v>
      </c>
      <c r="F128" s="24">
        <f>E128/C128</f>
        <v>1.1295154228855722</v>
      </c>
    </row>
    <row r="129" spans="1:6" ht="26.25">
      <c r="A129" s="7" t="s">
        <v>232</v>
      </c>
      <c r="B129" s="4" t="s">
        <v>233</v>
      </c>
      <c r="C129" s="5">
        <f>C130</f>
        <v>0</v>
      </c>
      <c r="D129" s="5">
        <f>D130</f>
        <v>0</v>
      </c>
      <c r="E129" s="5"/>
      <c r="F129" s="24"/>
    </row>
    <row r="130" spans="1:6" ht="5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7">
      <c r="A132" s="7" t="s">
        <v>82</v>
      </c>
      <c r="B132" s="4" t="s">
        <v>83</v>
      </c>
      <c r="C132" s="5">
        <f>C133</f>
        <v>110000</v>
      </c>
      <c r="D132" s="5">
        <f>D133</f>
        <v>123000</v>
      </c>
      <c r="E132" s="5">
        <f>E133</f>
        <v>121499</v>
      </c>
      <c r="F132" s="24">
        <f>E132/C132</f>
        <v>1.1045363636363636</v>
      </c>
    </row>
    <row r="133" spans="1:6" ht="14.25">
      <c r="A133" s="7" t="s">
        <v>86</v>
      </c>
      <c r="B133" s="4" t="s">
        <v>87</v>
      </c>
      <c r="C133" s="5">
        <f>C425</f>
        <v>110000</v>
      </c>
      <c r="D133" s="5">
        <f>D425</f>
        <v>123000</v>
      </c>
      <c r="E133" s="5">
        <f>E425</f>
        <v>121499</v>
      </c>
      <c r="F133" s="24">
        <f>E133/C133</f>
        <v>1.1045363636363636</v>
      </c>
    </row>
    <row r="134" spans="1:6" ht="27">
      <c r="A134" s="7" t="s">
        <v>375</v>
      </c>
      <c r="B134" s="4" t="s">
        <v>377</v>
      </c>
      <c r="C134" s="5">
        <f>C135</f>
        <v>0</v>
      </c>
      <c r="D134" s="5">
        <f>D135</f>
        <v>0</v>
      </c>
      <c r="E134" s="5">
        <f>E135</f>
        <v>-33374</v>
      </c>
      <c r="F134" s="24"/>
    </row>
    <row r="135" spans="1:6" ht="14.2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6.2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6.25">
      <c r="A149" s="7" t="s">
        <v>229</v>
      </c>
      <c r="B149" s="4" t="s">
        <v>176</v>
      </c>
      <c r="C149" s="5">
        <f>C150</f>
        <v>250000</v>
      </c>
      <c r="D149" s="5">
        <f>D150</f>
        <v>170000</v>
      </c>
      <c r="E149" s="5">
        <f>E150</f>
        <v>162189</v>
      </c>
      <c r="F149" s="24">
        <f t="shared" si="30"/>
        <v>0.648756</v>
      </c>
    </row>
    <row r="150" spans="1:6" ht="26.25">
      <c r="A150" s="7" t="s">
        <v>230</v>
      </c>
      <c r="B150" s="4" t="s">
        <v>231</v>
      </c>
      <c r="C150" s="5">
        <f>C434</f>
        <v>250000</v>
      </c>
      <c r="D150" s="5">
        <f>D434</f>
        <v>170000</v>
      </c>
      <c r="E150" s="5">
        <f>E434</f>
        <v>162189</v>
      </c>
      <c r="F150" s="24">
        <f t="shared" si="30"/>
        <v>0.648756</v>
      </c>
    </row>
    <row r="151" spans="1:6" ht="26.2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6.2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6.25">
      <c r="A161" s="7" t="s">
        <v>313</v>
      </c>
      <c r="B161" s="4" t="s">
        <v>314</v>
      </c>
      <c r="C161" s="5">
        <f>C162+C174+C205+C239</f>
        <v>537267000</v>
      </c>
      <c r="D161" s="5">
        <f>D162+D174+D205+D239</f>
        <v>672620000</v>
      </c>
      <c r="E161" s="5">
        <f>E162+E174+E205+E239</f>
        <v>605405987</v>
      </c>
      <c r="F161" s="24">
        <f t="shared" si="30"/>
        <v>1.1268251856153457</v>
      </c>
    </row>
    <row r="162" spans="1:6" ht="26.2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6.2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4.25">
      <c r="A176" s="7" t="s">
        <v>78</v>
      </c>
      <c r="B176" s="4" t="s">
        <v>79</v>
      </c>
      <c r="C176" s="5">
        <f aca="true" t="shared" si="36" ref="C176:E177">C449</f>
        <v>228485000</v>
      </c>
      <c r="D176" s="5">
        <f t="shared" si="36"/>
        <v>290560000</v>
      </c>
      <c r="E176" s="5">
        <f t="shared" si="36"/>
        <v>287659870</v>
      </c>
      <c r="F176" s="24">
        <f t="shared" si="30"/>
        <v>1.2589879860822373</v>
      </c>
    </row>
    <row r="177" spans="1:6" ht="27">
      <c r="A177" s="7" t="s">
        <v>80</v>
      </c>
      <c r="B177" s="4" t="s">
        <v>81</v>
      </c>
      <c r="C177" s="5">
        <f t="shared" si="36"/>
        <v>99492000</v>
      </c>
      <c r="D177" s="5">
        <f t="shared" si="36"/>
        <v>115482000</v>
      </c>
      <c r="E177" s="5">
        <f t="shared" si="36"/>
        <v>82879460</v>
      </c>
      <c r="F177" s="24">
        <f t="shared" si="30"/>
        <v>0.8330263739798175</v>
      </c>
    </row>
    <row r="178" spans="1:6" ht="26.25">
      <c r="A178" s="7" t="s">
        <v>232</v>
      </c>
      <c r="B178" s="4" t="s">
        <v>233</v>
      </c>
      <c r="C178" s="5">
        <f>C179</f>
        <v>0</v>
      </c>
      <c r="D178" s="5">
        <f>D179</f>
        <v>275000</v>
      </c>
      <c r="E178" s="5">
        <f>E179</f>
        <v>245826</v>
      </c>
      <c r="F178" s="24" t="e">
        <f t="shared" si="30"/>
        <v>#DIV/0!</v>
      </c>
    </row>
    <row r="179" spans="1:6" ht="5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6.25">
      <c r="A181" s="7" t="s">
        <v>240</v>
      </c>
      <c r="B181" s="4" t="s">
        <v>241</v>
      </c>
      <c r="C181" s="5">
        <f>C454</f>
        <v>0</v>
      </c>
      <c r="D181" s="5">
        <f>D454</f>
        <v>275000</v>
      </c>
      <c r="E181" s="5">
        <f>E454</f>
        <v>245826</v>
      </c>
      <c r="F181" s="24" t="e">
        <f>E181/C181</f>
        <v>#DIV/0!</v>
      </c>
    </row>
    <row r="182" spans="1:6" ht="27">
      <c r="A182" s="7" t="s">
        <v>82</v>
      </c>
      <c r="B182" s="4" t="s">
        <v>83</v>
      </c>
      <c r="C182" s="5">
        <f>C183+C184</f>
        <v>2619000</v>
      </c>
      <c r="D182" s="5">
        <f>D183+D184</f>
        <v>2580000</v>
      </c>
      <c r="E182" s="5">
        <f>E183+E184</f>
        <v>2563437</v>
      </c>
      <c r="F182" s="24">
        <f>E182/C182</f>
        <v>0.9787846506300114</v>
      </c>
    </row>
    <row r="183" spans="1:6" ht="14.25">
      <c r="A183" s="7" t="s">
        <v>84</v>
      </c>
      <c r="B183" s="4" t="s">
        <v>85</v>
      </c>
      <c r="C183" s="5">
        <f aca="true" t="shared" si="37" ref="C183:E184">C456</f>
        <v>672000</v>
      </c>
      <c r="D183" s="5">
        <f t="shared" si="37"/>
        <v>377000</v>
      </c>
      <c r="E183" s="5">
        <f t="shared" si="37"/>
        <v>376577</v>
      </c>
      <c r="F183" s="24">
        <f>E183/C183</f>
        <v>0.5603824404761905</v>
      </c>
    </row>
    <row r="184" spans="1:6" ht="14.25">
      <c r="A184" s="7" t="s">
        <v>86</v>
      </c>
      <c r="B184" s="4" t="s">
        <v>87</v>
      </c>
      <c r="C184" s="5">
        <f t="shared" si="37"/>
        <v>1947000</v>
      </c>
      <c r="D184" s="5">
        <f t="shared" si="37"/>
        <v>2203000</v>
      </c>
      <c r="E184" s="5">
        <f t="shared" si="37"/>
        <v>2186860</v>
      </c>
      <c r="F184" s="24">
        <f>E184/C184</f>
        <v>1.1231946584488957</v>
      </c>
    </row>
    <row r="185" spans="1:6" ht="27">
      <c r="A185" s="7" t="s">
        <v>375</v>
      </c>
      <c r="B185" s="4" t="s">
        <v>377</v>
      </c>
      <c r="C185" s="5">
        <f>C186</f>
        <v>0</v>
      </c>
      <c r="D185" s="5">
        <f>D186</f>
        <v>0</v>
      </c>
      <c r="E185" s="5">
        <f>E186</f>
        <v>-2780400</v>
      </c>
      <c r="F185" s="24"/>
    </row>
    <row r="186" spans="1:6" ht="14.2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6.2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6.2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6.2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9">
      <c r="A195" s="7" t="s">
        <v>90</v>
      </c>
      <c r="B195" s="4" t="s">
        <v>91</v>
      </c>
      <c r="C195" s="5">
        <f>C196</f>
        <v>0</v>
      </c>
      <c r="D195" s="5">
        <f>D196</f>
        <v>3720000</v>
      </c>
      <c r="E195" s="5">
        <f>E196</f>
        <v>3694932</v>
      </c>
      <c r="F195" s="24" t="e">
        <f t="shared" si="38"/>
        <v>#DIV/0!</v>
      </c>
    </row>
    <row r="196" spans="1:6" ht="26.2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7">
      <c r="A203" s="7" t="s">
        <v>375</v>
      </c>
      <c r="B203" s="4" t="s">
        <v>377</v>
      </c>
      <c r="C203" s="5">
        <f>C204</f>
        <v>0</v>
      </c>
      <c r="D203" s="5">
        <f>D204</f>
        <v>0</v>
      </c>
      <c r="E203" s="5">
        <f>E204</f>
        <v>-13028</v>
      </c>
      <c r="F203" s="24"/>
    </row>
    <row r="204" spans="1:6" ht="27">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6.25">
      <c r="A208" s="7" t="s">
        <v>80</v>
      </c>
      <c r="B208" s="4" t="s">
        <v>81</v>
      </c>
      <c r="C208" s="5">
        <f t="shared" si="43"/>
        <v>7354000</v>
      </c>
      <c r="D208" s="5">
        <f t="shared" si="43"/>
        <v>5294500</v>
      </c>
      <c r="E208" s="5">
        <f t="shared" si="43"/>
        <v>4937248</v>
      </c>
      <c r="F208" s="24">
        <f t="shared" si="41"/>
        <v>0.6713690508566766</v>
      </c>
    </row>
    <row r="209" spans="1:6" ht="26.25">
      <c r="A209" s="7" t="s">
        <v>232</v>
      </c>
      <c r="B209" s="4" t="s">
        <v>233</v>
      </c>
      <c r="C209" s="5">
        <f>C210</f>
        <v>0</v>
      </c>
      <c r="D209" s="5">
        <f>D210</f>
        <v>0</v>
      </c>
      <c r="E209" s="5"/>
      <c r="F209" s="24"/>
    </row>
    <row r="210" spans="1:6" ht="5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6.2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7">
      <c r="A221" s="7" t="s">
        <v>375</v>
      </c>
      <c r="B221" s="4" t="s">
        <v>377</v>
      </c>
      <c r="C221" s="5">
        <f>C222</f>
        <v>0</v>
      </c>
      <c r="D221" s="5">
        <f>D222</f>
        <v>0</v>
      </c>
      <c r="E221" s="5">
        <f>E222</f>
        <v>-152163</v>
      </c>
      <c r="F221" s="24"/>
    </row>
    <row r="222" spans="1:6" ht="14.2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6.2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9">
      <c r="A227" s="7" t="s">
        <v>291</v>
      </c>
      <c r="B227" s="4" t="s">
        <v>292</v>
      </c>
      <c r="C227" s="5">
        <f aca="true" t="shared" si="47" ref="C227:E228">C228</f>
        <v>1949000</v>
      </c>
      <c r="D227" s="5">
        <f t="shared" si="47"/>
        <v>1949000</v>
      </c>
      <c r="E227" s="5">
        <f t="shared" si="47"/>
        <v>0</v>
      </c>
      <c r="F227" s="24">
        <f aca="true" t="shared" si="48" ref="F227:F255">E227/C227</f>
        <v>0</v>
      </c>
    </row>
    <row r="228" spans="1:6" ht="26.2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9">
      <c r="A230" s="7" t="s">
        <v>90</v>
      </c>
      <c r="B230" s="4" t="s">
        <v>91</v>
      </c>
      <c r="C230" s="5">
        <f>C231</f>
        <v>13541000</v>
      </c>
      <c r="D230" s="5">
        <f>D231</f>
        <v>13401000</v>
      </c>
      <c r="E230" s="5">
        <f>E231</f>
        <v>2611122</v>
      </c>
      <c r="F230" s="24">
        <f t="shared" si="48"/>
        <v>0.1928308101321911</v>
      </c>
    </row>
    <row r="231" spans="1:6" ht="26.2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9">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6.25">
      <c r="A242" s="7" t="s">
        <v>80</v>
      </c>
      <c r="B242" s="4" t="s">
        <v>81</v>
      </c>
      <c r="C242" s="5">
        <f t="shared" si="51"/>
        <v>8000000</v>
      </c>
      <c r="D242" s="5">
        <f t="shared" si="51"/>
        <v>24978000</v>
      </c>
      <c r="E242" s="5">
        <f t="shared" si="51"/>
        <v>18883484</v>
      </c>
      <c r="F242" s="24">
        <f t="shared" si="48"/>
        <v>2.3604355</v>
      </c>
    </row>
    <row r="243" spans="1:6" ht="26.25">
      <c r="A243" s="7" t="s">
        <v>232</v>
      </c>
      <c r="B243" s="4" t="s">
        <v>233</v>
      </c>
      <c r="C243" s="5">
        <f aca="true" t="shared" si="52" ref="C243:E244">C244</f>
        <v>0</v>
      </c>
      <c r="D243" s="5">
        <f t="shared" si="52"/>
        <v>1177000</v>
      </c>
      <c r="E243" s="5">
        <f t="shared" si="52"/>
        <v>970132</v>
      </c>
      <c r="F243" s="24" t="e">
        <f t="shared" si="48"/>
        <v>#DIV/0!</v>
      </c>
    </row>
    <row r="244" spans="1:6" ht="52.5">
      <c r="A244" s="7" t="s">
        <v>234</v>
      </c>
      <c r="B244" s="4" t="s">
        <v>235</v>
      </c>
      <c r="C244" s="5">
        <f t="shared" si="52"/>
        <v>0</v>
      </c>
      <c r="D244" s="5">
        <f t="shared" si="52"/>
        <v>1177000</v>
      </c>
      <c r="E244" s="5">
        <f t="shared" si="52"/>
        <v>970132</v>
      </c>
      <c r="F244" s="24" t="e">
        <f t="shared" si="48"/>
        <v>#DIV/0!</v>
      </c>
    </row>
    <row r="245" spans="1:6" ht="39">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6.2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6.2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7">
      <c r="A256" s="7" t="s">
        <v>375</v>
      </c>
      <c r="B256" s="4" t="s">
        <v>377</v>
      </c>
      <c r="C256" s="5">
        <f>C257</f>
        <v>0</v>
      </c>
      <c r="D256" s="5">
        <f>D257</f>
        <v>0</v>
      </c>
      <c r="E256" s="5">
        <f>E257</f>
        <v>-1199906</v>
      </c>
      <c r="F256" s="24"/>
    </row>
    <row r="257" spans="1:6" ht="14.2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9">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6.25">
      <c r="A270" s="7" t="s">
        <v>323</v>
      </c>
      <c r="B270" s="4" t="s">
        <v>324</v>
      </c>
      <c r="C270" s="5">
        <f>C271+C276</f>
        <v>58237000</v>
      </c>
      <c r="D270" s="5">
        <f>D271+D276</f>
        <v>14985000</v>
      </c>
      <c r="E270" s="5">
        <f>E271+E276</f>
        <v>10862014</v>
      </c>
      <c r="F270" s="24">
        <f t="shared" si="60"/>
        <v>0.18651396878273263</v>
      </c>
    </row>
    <row r="271" spans="1:6" ht="26.2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6.2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6.2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7">
      <c r="A283" s="7" t="s">
        <v>375</v>
      </c>
      <c r="B283" s="4" t="s">
        <v>377</v>
      </c>
      <c r="C283" s="5">
        <f>C284</f>
        <v>0</v>
      </c>
      <c r="D283" s="5">
        <f>D284</f>
        <v>0</v>
      </c>
      <c r="E283" s="5">
        <f>E284</f>
        <v>-66646</v>
      </c>
      <c r="F283" s="24"/>
    </row>
    <row r="284" spans="1:6" ht="14.2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9">
      <c r="A286" s="7" t="s">
        <v>291</v>
      </c>
      <c r="B286" s="4" t="s">
        <v>292</v>
      </c>
      <c r="C286" s="5">
        <f>C287</f>
        <v>0</v>
      </c>
      <c r="D286" s="5">
        <f>D287</f>
        <v>0</v>
      </c>
      <c r="E286" s="5"/>
      <c r="F286" s="24"/>
    </row>
    <row r="287" spans="1:6" ht="26.2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7">
      <c r="A293" s="7" t="s">
        <v>375</v>
      </c>
      <c r="B293" s="4" t="s">
        <v>377</v>
      </c>
      <c r="C293" s="5">
        <f>C294</f>
        <v>0</v>
      </c>
      <c r="D293" s="5">
        <f>D294</f>
        <v>0</v>
      </c>
      <c r="E293" s="5">
        <f>E294</f>
        <v>-18000</v>
      </c>
      <c r="F293" s="24"/>
    </row>
    <row r="294" spans="1:6" ht="27">
      <c r="A294" s="7" t="s">
        <v>384</v>
      </c>
      <c r="B294" s="21">
        <v>8501</v>
      </c>
      <c r="C294" s="5">
        <f>C680</f>
        <v>0</v>
      </c>
      <c r="D294" s="5">
        <f>D680</f>
        <v>0</v>
      </c>
      <c r="E294" s="5">
        <f>E680</f>
        <v>-18000</v>
      </c>
      <c r="F294" s="24"/>
    </row>
    <row r="295" spans="1:6" ht="26.25">
      <c r="A295" s="7" t="s">
        <v>329</v>
      </c>
      <c r="B295" s="4" t="s">
        <v>330</v>
      </c>
      <c r="C295" s="5">
        <f>C296+C299+C333</f>
        <v>265111000</v>
      </c>
      <c r="D295" s="5">
        <f>D296+D299+D333</f>
        <v>246702000</v>
      </c>
      <c r="E295" s="5">
        <f>E296+E299+E333</f>
        <v>132269962</v>
      </c>
      <c r="F295" s="24">
        <f aca="true" t="shared" si="64" ref="F295:F310">E295/C295</f>
        <v>0.49892294925521763</v>
      </c>
    </row>
    <row r="296" spans="1:6" ht="26.2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6.2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6.2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6.2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7">
      <c r="A311" s="7" t="s">
        <v>375</v>
      </c>
      <c r="B311" s="4" t="s">
        <v>377</v>
      </c>
      <c r="C311" s="5">
        <f>C312</f>
        <v>0</v>
      </c>
      <c r="D311" s="5">
        <f>D312</f>
        <v>0</v>
      </c>
      <c r="E311" s="5">
        <f>E312</f>
        <v>-83</v>
      </c>
      <c r="F311" s="24"/>
    </row>
    <row r="312" spans="1:6" ht="14.2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6.2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6.2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9">
      <c r="A321" s="7" t="s">
        <v>90</v>
      </c>
      <c r="B321" s="4" t="s">
        <v>91</v>
      </c>
      <c r="C321" s="5">
        <f>C322</f>
        <v>104222000</v>
      </c>
      <c r="D321" s="5">
        <f>D322</f>
        <v>104222000</v>
      </c>
      <c r="E321" s="5">
        <f>E322</f>
        <v>41272987</v>
      </c>
      <c r="F321" s="24">
        <f t="shared" si="67"/>
        <v>0.3960103145209265</v>
      </c>
    </row>
    <row r="322" spans="1:6" ht="26.2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7">
      <c r="A331" s="7" t="s">
        <v>375</v>
      </c>
      <c r="B331" s="4" t="s">
        <v>377</v>
      </c>
      <c r="C331" s="5">
        <f>C332</f>
        <v>0</v>
      </c>
      <c r="D331" s="5">
        <f>D332</f>
        <v>0</v>
      </c>
      <c r="E331" s="5">
        <f>E332</f>
        <v>-1000733</v>
      </c>
      <c r="F331" s="24"/>
    </row>
    <row r="332" spans="1:6" ht="27">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6.25">
      <c r="A335" s="7" t="s">
        <v>80</v>
      </c>
      <c r="B335" s="4" t="s">
        <v>81</v>
      </c>
      <c r="C335" s="5">
        <f>C527</f>
        <v>6302000</v>
      </c>
      <c r="D335" s="5">
        <f>D527</f>
        <v>8107000</v>
      </c>
      <c r="E335" s="5">
        <f>E527</f>
        <v>6293207</v>
      </c>
      <c r="F335" s="24">
        <f t="shared" si="67"/>
        <v>0.998604728657569</v>
      </c>
    </row>
    <row r="336" spans="1:6" ht="26.25">
      <c r="A336" s="7" t="s">
        <v>232</v>
      </c>
      <c r="B336" s="4" t="s">
        <v>233</v>
      </c>
      <c r="C336" s="5">
        <f>C337</f>
        <v>250000</v>
      </c>
      <c r="D336" s="5">
        <f>D337</f>
        <v>248000</v>
      </c>
      <c r="E336" s="5">
        <f>E337</f>
        <v>247200</v>
      </c>
      <c r="F336" s="24">
        <f t="shared" si="67"/>
        <v>0.9888</v>
      </c>
    </row>
    <row r="337" spans="1:6" ht="5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6.2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6.2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6.2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6.2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6.25">
      <c r="A355" s="7" t="s">
        <v>155</v>
      </c>
      <c r="B355" s="4" t="s">
        <v>156</v>
      </c>
      <c r="C355" s="5">
        <f>'Anexa nr.2'!C314</f>
        <v>12161000</v>
      </c>
      <c r="D355" s="5">
        <f>'Anexa nr.2'!D314</f>
        <v>11759000</v>
      </c>
      <c r="E355" s="5">
        <f>'Anexa nr.2'!E314</f>
        <v>11427823</v>
      </c>
      <c r="F355" s="24">
        <f t="shared" si="75"/>
        <v>0.9397107968094729</v>
      </c>
    </row>
    <row r="356" spans="1:6" ht="26.25">
      <c r="A356" s="7" t="s">
        <v>157</v>
      </c>
      <c r="B356" s="4" t="s">
        <v>158</v>
      </c>
      <c r="C356" s="5">
        <f>C357+C361</f>
        <v>151323000</v>
      </c>
      <c r="D356" s="5">
        <f>D357+D361</f>
        <v>206794000</v>
      </c>
      <c r="E356" s="5">
        <f>E357+E361</f>
        <v>206815840</v>
      </c>
      <c r="F356" s="24">
        <f t="shared" si="75"/>
        <v>1.36671781553366</v>
      </c>
    </row>
    <row r="357" spans="1:6" ht="26.25">
      <c r="A357" s="7" t="s">
        <v>159</v>
      </c>
      <c r="B357" s="4" t="s">
        <v>160</v>
      </c>
      <c r="C357" s="5">
        <f>C358+C359+C360</f>
        <v>150223000</v>
      </c>
      <c r="D357" s="5">
        <f>D358+D359+D360</f>
        <v>205694000</v>
      </c>
      <c r="E357" s="5">
        <f>E358+E359+E360</f>
        <v>205418473</v>
      </c>
      <c r="F357" s="24">
        <f t="shared" si="75"/>
        <v>1.3674235836057063</v>
      </c>
    </row>
    <row r="358" spans="1:6" ht="26.2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6.25">
      <c r="A360" s="7" t="s">
        <v>165</v>
      </c>
      <c r="B360" s="4" t="s">
        <v>166</v>
      </c>
      <c r="C360" s="5">
        <f>'Anexa nr.2'!C319</f>
        <v>79623000</v>
      </c>
      <c r="D360" s="5">
        <f>'Anexa nr.2'!D319</f>
        <v>112210000</v>
      </c>
      <c r="E360" s="5">
        <f>'Anexa nr.2'!E319</f>
        <v>111934473</v>
      </c>
      <c r="F360" s="24">
        <f t="shared" si="75"/>
        <v>1.4058057722014996</v>
      </c>
    </row>
    <row r="361" spans="1:6" ht="26.2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6.2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6.25">
      <c r="A369" s="7" t="s">
        <v>180</v>
      </c>
      <c r="B369" s="4" t="s">
        <v>17</v>
      </c>
      <c r="C369" s="5">
        <f>C370+C379+C383+C386</f>
        <v>267555000</v>
      </c>
      <c r="D369" s="5">
        <f>D370+D379+D383+D386</f>
        <v>260620000</v>
      </c>
      <c r="E369" s="5">
        <f>E370+E379+E383+E386</f>
        <v>248027858</v>
      </c>
      <c r="F369" s="24">
        <f t="shared" si="75"/>
        <v>0.9270163443030405</v>
      </c>
    </row>
    <row r="370" spans="1:6" ht="39">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4.25">
      <c r="A371" s="7" t="s">
        <v>20</v>
      </c>
      <c r="B371" s="4" t="s">
        <v>21</v>
      </c>
      <c r="C371" s="5">
        <f>'Anexa nr.3'!C122</f>
        <v>2485000</v>
      </c>
      <c r="D371" s="5">
        <f>'Anexa nr.3'!D122</f>
        <v>1945000</v>
      </c>
      <c r="E371" s="5">
        <f>'Anexa nr.3'!E122</f>
        <v>1871088</v>
      </c>
      <c r="F371" s="24">
        <f t="shared" si="75"/>
        <v>0.7529529175050301</v>
      </c>
    </row>
    <row r="372" spans="1:6" ht="27">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4.25">
      <c r="A374" s="7" t="s">
        <v>22</v>
      </c>
      <c r="B374" s="4" t="s">
        <v>23</v>
      </c>
      <c r="C374" s="5">
        <f>'Anexa nr.3'!C124</f>
        <v>77000</v>
      </c>
      <c r="D374" s="5">
        <f>'Anexa nr.3'!D124</f>
        <v>63000</v>
      </c>
      <c r="E374" s="5">
        <f>'Anexa nr.3'!E124</f>
        <v>63355</v>
      </c>
      <c r="F374" s="24">
        <f t="shared" si="75"/>
        <v>0.8227922077922077</v>
      </c>
    </row>
    <row r="375" spans="1:6" ht="27">
      <c r="A375" s="7" t="s">
        <v>24</v>
      </c>
      <c r="B375" s="4" t="s">
        <v>25</v>
      </c>
      <c r="C375" s="5">
        <f>'Anexa nr.3'!C125</f>
        <v>159519000</v>
      </c>
      <c r="D375" s="5">
        <f>'Anexa nr.3'!D125</f>
        <v>202200000</v>
      </c>
      <c r="E375" s="5">
        <f>'Anexa nr.3'!E125</f>
        <v>179917542</v>
      </c>
      <c r="F375" s="24">
        <f t="shared" si="75"/>
        <v>1.1278753126586802</v>
      </c>
    </row>
    <row r="376" spans="1:6" ht="26.25">
      <c r="A376" s="7" t="s">
        <v>416</v>
      </c>
      <c r="B376" s="21">
        <v>330228</v>
      </c>
      <c r="C376" s="5">
        <f>'Anexa nr.2'!C330</f>
        <v>0</v>
      </c>
      <c r="D376" s="5">
        <f>'Anexa nr.2'!D330</f>
        <v>0</v>
      </c>
      <c r="E376" s="5">
        <f>'Anexa nr.2'!E330</f>
        <v>22562</v>
      </c>
      <c r="F376" s="24"/>
    </row>
    <row r="377" spans="1:6" ht="27">
      <c r="A377" s="7" t="s">
        <v>26</v>
      </c>
      <c r="B377" s="4" t="s">
        <v>27</v>
      </c>
      <c r="C377" s="5">
        <f>'Anexa nr.3'!C126</f>
        <v>58439000</v>
      </c>
      <c r="D377" s="5">
        <f>'Anexa nr.3'!D126</f>
        <v>55841000</v>
      </c>
      <c r="E377" s="5">
        <f>'Anexa nr.3'!E126</f>
        <v>52753009</v>
      </c>
      <c r="F377" s="24">
        <f aca="true" t="shared" si="77" ref="F377:F389">E377/C377</f>
        <v>0.9027021167371105</v>
      </c>
    </row>
    <row r="378" spans="1:6" ht="14.2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6.25">
      <c r="A380" s="7" t="s">
        <v>187</v>
      </c>
      <c r="B380" s="4" t="s">
        <v>188</v>
      </c>
      <c r="C380" s="5">
        <f>C381</f>
        <v>0</v>
      </c>
      <c r="D380" s="5">
        <f>D381</f>
        <v>113000</v>
      </c>
      <c r="E380" s="5">
        <f>E381</f>
        <v>192249</v>
      </c>
      <c r="F380" s="24" t="e">
        <f t="shared" si="77"/>
        <v>#DIV/0!</v>
      </c>
    </row>
    <row r="381" spans="1:6" ht="26.25">
      <c r="A381" s="7" t="s">
        <v>189</v>
      </c>
      <c r="B381" s="4" t="s">
        <v>190</v>
      </c>
      <c r="C381" s="5">
        <f>'Anexa nr.2'!C334</f>
        <v>0</v>
      </c>
      <c r="D381" s="5">
        <f>'Anexa nr.2'!D334</f>
        <v>113000</v>
      </c>
      <c r="E381" s="5">
        <f>'Anexa nr.2'!E334</f>
        <v>192249</v>
      </c>
      <c r="F381" s="24" t="e">
        <f t="shared" si="77"/>
        <v>#DIV/0!</v>
      </c>
    </row>
    <row r="382" spans="1:6" ht="14.25">
      <c r="A382" s="7" t="s">
        <v>424</v>
      </c>
      <c r="B382" s="4" t="s">
        <v>426</v>
      </c>
      <c r="C382" s="5">
        <f>'Anexa nr.3'!C129</f>
        <v>0</v>
      </c>
      <c r="D382" s="5">
        <f>'Anexa nr.3'!D129</f>
        <v>1000</v>
      </c>
      <c r="E382" s="5">
        <f>'Anexa nr.3'!E129</f>
        <v>94</v>
      </c>
      <c r="F382" s="24" t="e">
        <f t="shared" si="77"/>
        <v>#DIV/0!</v>
      </c>
    </row>
    <row r="383" spans="1:6" ht="26.2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7">
      <c r="A386" s="7" t="s">
        <v>126</v>
      </c>
      <c r="B386" s="4" t="s">
        <v>31</v>
      </c>
      <c r="C386" s="5">
        <f>C387+C388+C389</f>
        <v>-10268000</v>
      </c>
      <c r="D386" s="5">
        <f>D387+D388+D389</f>
        <v>-8189000</v>
      </c>
      <c r="E386" s="5">
        <f>E387+E388+E389</f>
        <v>1099310</v>
      </c>
      <c r="F386" s="24">
        <f t="shared" si="77"/>
        <v>-0.10706174522789248</v>
      </c>
    </row>
    <row r="387" spans="1:6" ht="14.25">
      <c r="A387" s="7" t="s">
        <v>32</v>
      </c>
      <c r="B387" s="4" t="s">
        <v>33</v>
      </c>
      <c r="C387" s="5">
        <f>'Anexa nr.3'!C133</f>
        <v>480000</v>
      </c>
      <c r="D387" s="5">
        <f>'Anexa nr.3'!D133</f>
        <v>2783000</v>
      </c>
      <c r="E387" s="5">
        <f>'Anexa nr.3'!E133</f>
        <v>2780264</v>
      </c>
      <c r="F387" s="24">
        <f t="shared" si="77"/>
        <v>5.792216666666667</v>
      </c>
    </row>
    <row r="388" spans="1:6" ht="27">
      <c r="A388" s="7" t="s">
        <v>127</v>
      </c>
      <c r="B388" s="4" t="s">
        <v>35</v>
      </c>
      <c r="C388" s="5">
        <f>'Anexa nr.3'!C134+'Anexa nr.2'!C339</f>
        <v>-10812000</v>
      </c>
      <c r="D388" s="5">
        <f>'Anexa nr.3'!D134+'Anexa nr.2'!D339</f>
        <v>-11042000</v>
      </c>
      <c r="E388" s="5">
        <f>'Anexa nr.3'!E134+'Anexa nr.2'!E339</f>
        <v>-1750101</v>
      </c>
      <c r="F388" s="24">
        <f t="shared" si="77"/>
        <v>0.1618665371809101</v>
      </c>
    </row>
    <row r="389" spans="1:6" ht="14.25">
      <c r="A389" s="7" t="s">
        <v>38</v>
      </c>
      <c r="B389" s="4" t="s">
        <v>39</v>
      </c>
      <c r="C389" s="5">
        <f>'Anexa nr.3'!C135</f>
        <v>64000</v>
      </c>
      <c r="D389" s="5">
        <f>'Anexa nr.3'!D135</f>
        <v>70000</v>
      </c>
      <c r="E389" s="5">
        <f>'Anexa nr.3'!E135</f>
        <v>69147</v>
      </c>
      <c r="F389" s="24">
        <f t="shared" si="77"/>
        <v>1.080421875</v>
      </c>
    </row>
    <row r="390" spans="1:6" ht="14.25">
      <c r="A390" s="7" t="s">
        <v>378</v>
      </c>
      <c r="B390" s="22" t="s">
        <v>379</v>
      </c>
      <c r="C390" s="5">
        <f>C391</f>
        <v>0</v>
      </c>
      <c r="D390" s="5">
        <f>D391</f>
        <v>0</v>
      </c>
      <c r="E390" s="5">
        <f>E391</f>
        <v>0</v>
      </c>
      <c r="F390" s="24"/>
    </row>
    <row r="391" spans="1:6" ht="14.25">
      <c r="A391" s="7" t="s">
        <v>380</v>
      </c>
      <c r="B391" s="22" t="s">
        <v>382</v>
      </c>
      <c r="C391" s="5">
        <f>C393+C392</f>
        <v>0</v>
      </c>
      <c r="D391" s="5">
        <f>D393+D392</f>
        <v>0</v>
      </c>
      <c r="E391" s="5">
        <f>E393+E392</f>
        <v>0</v>
      </c>
      <c r="F391" s="24"/>
    </row>
    <row r="392" spans="1:6" ht="27">
      <c r="A392" s="7" t="s">
        <v>392</v>
      </c>
      <c r="B392" s="23" t="s">
        <v>393</v>
      </c>
      <c r="C392" s="5">
        <f>'Anexa nr.2'!C342</f>
        <v>0</v>
      </c>
      <c r="D392" s="5">
        <f>'Anexa nr.2'!D342</f>
        <v>0</v>
      </c>
      <c r="E392" s="5">
        <f>'Anexa nr.2'!E342</f>
        <v>0</v>
      </c>
      <c r="F392" s="24"/>
    </row>
    <row r="393" spans="1:6" ht="27">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6.25">
      <c r="A395" s="7" t="s">
        <v>195</v>
      </c>
      <c r="B395" s="4" t="s">
        <v>49</v>
      </c>
      <c r="C395" s="5">
        <f>C396+C402</f>
        <v>107726000</v>
      </c>
      <c r="D395" s="5">
        <f>D396+D402</f>
        <v>144276000</v>
      </c>
      <c r="E395" s="5">
        <f>E396+E402</f>
        <v>145863305</v>
      </c>
      <c r="F395" s="24">
        <f t="shared" si="78"/>
        <v>1.3540213597460222</v>
      </c>
    </row>
    <row r="396" spans="1:6" ht="39">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6.25">
      <c r="A399" s="7" t="s">
        <v>343</v>
      </c>
      <c r="B399" s="4" t="s">
        <v>205</v>
      </c>
      <c r="C399" s="5">
        <f>'Anexa nr.2'!C348</f>
        <v>144000</v>
      </c>
      <c r="D399" s="5">
        <f>'Anexa nr.2'!D348</f>
        <v>76000</v>
      </c>
      <c r="E399" s="5">
        <f>'Anexa nr.2'!E348</f>
        <v>0</v>
      </c>
      <c r="F399" s="24">
        <f t="shared" si="78"/>
        <v>0</v>
      </c>
    </row>
    <row r="400" spans="1:6" ht="26.25">
      <c r="A400" s="7" t="s">
        <v>431</v>
      </c>
      <c r="B400" s="4" t="s">
        <v>432</v>
      </c>
      <c r="C400" s="5">
        <f>'Anexa nr.2'!C349</f>
        <v>0</v>
      </c>
      <c r="D400" s="5">
        <f>'Anexa nr.2'!D349</f>
        <v>1017000</v>
      </c>
      <c r="E400" s="5">
        <f>'Anexa nr.2'!E349</f>
        <v>1063543</v>
      </c>
      <c r="F400" s="24" t="e">
        <f t="shared" si="78"/>
        <v>#DIV/0!</v>
      </c>
    </row>
    <row r="401" spans="1:6" ht="14.25">
      <c r="A401" s="7" t="s">
        <v>419</v>
      </c>
      <c r="B401" s="4" t="s">
        <v>422</v>
      </c>
      <c r="C401" s="5">
        <f>'Anexa nr.3'!C142</f>
        <v>0</v>
      </c>
      <c r="D401" s="5">
        <f>'Anexa nr.3'!D142</f>
        <v>600000</v>
      </c>
      <c r="E401" s="5">
        <f>'Anexa nr.3'!E142</f>
        <v>600000</v>
      </c>
      <c r="F401" s="24" t="e">
        <f t="shared" si="78"/>
        <v>#DIV/0!</v>
      </c>
    </row>
    <row r="402" spans="1:6" ht="27">
      <c r="A402" s="7" t="s">
        <v>128</v>
      </c>
      <c r="B402" s="4" t="s">
        <v>55</v>
      </c>
      <c r="C402" s="5">
        <f>C403+C404+C405+C406</f>
        <v>105833000</v>
      </c>
      <c r="D402" s="5">
        <f>D403+D404+D405+D406</f>
        <v>141395000</v>
      </c>
      <c r="E402" s="5">
        <f>E403+E404+E405+E406</f>
        <v>143312995</v>
      </c>
      <c r="F402" s="24">
        <f t="shared" si="78"/>
        <v>1.354142800449765</v>
      </c>
    </row>
    <row r="403" spans="1:6" ht="14.25">
      <c r="A403" s="7" t="s">
        <v>56</v>
      </c>
      <c r="B403" s="4" t="s">
        <v>57</v>
      </c>
      <c r="C403" s="5"/>
      <c r="D403" s="5"/>
      <c r="E403" s="5"/>
      <c r="F403" s="24"/>
    </row>
    <row r="404" spans="1:6" ht="27">
      <c r="A404" s="7" t="s">
        <v>58</v>
      </c>
      <c r="B404" s="4" t="s">
        <v>59</v>
      </c>
      <c r="C404" s="5"/>
      <c r="D404" s="5"/>
      <c r="E404" s="5"/>
      <c r="F404" s="24"/>
    </row>
    <row r="405" spans="1:6" ht="27">
      <c r="A405" s="7" t="s">
        <v>70</v>
      </c>
      <c r="B405" s="4" t="s">
        <v>71</v>
      </c>
      <c r="C405" s="5">
        <f>'Anexa nr.3'!C146</f>
        <v>105833000</v>
      </c>
      <c r="D405" s="5">
        <f>'Anexa nr.3'!D146</f>
        <v>136150000</v>
      </c>
      <c r="E405" s="5">
        <f>'Anexa nr.3'!E146</f>
        <v>136147995</v>
      </c>
      <c r="F405" s="24">
        <f aca="true" t="shared" si="79" ref="F405:F414">E405/C405</f>
        <v>1.2864417998166924</v>
      </c>
    </row>
    <row r="406" spans="1:6" ht="14.25">
      <c r="A406" s="7" t="s">
        <v>419</v>
      </c>
      <c r="B406" s="4" t="s">
        <v>420</v>
      </c>
      <c r="C406" s="5">
        <f>'Anexa nr.3'!C147</f>
        <v>0</v>
      </c>
      <c r="D406" s="5">
        <f>'Anexa nr.3'!D147</f>
        <v>5245000</v>
      </c>
      <c r="E406" s="5">
        <f>'Anexa nr.3'!E147</f>
        <v>7165000</v>
      </c>
      <c r="F406" s="24" t="e">
        <f t="shared" si="79"/>
        <v>#DIV/0!</v>
      </c>
    </row>
    <row r="407" spans="1:6" ht="26.2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6.2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6.25">
      <c r="A412" s="7" t="s">
        <v>80</v>
      </c>
      <c r="B412" s="4" t="s">
        <v>81</v>
      </c>
      <c r="C412" s="5">
        <f>'Anexa nr.2'!C355</f>
        <v>4971000</v>
      </c>
      <c r="D412" s="5">
        <f>'Anexa nr.2'!D355</f>
        <v>5121000</v>
      </c>
      <c r="E412" s="5">
        <f>'Anexa nr.2'!E355</f>
        <v>4131347</v>
      </c>
      <c r="F412" s="24">
        <f t="shared" si="79"/>
        <v>0.8310897203781935</v>
      </c>
    </row>
    <row r="413" spans="1:6" ht="26.2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7">
      <c r="A415" s="7" t="s">
        <v>375</v>
      </c>
      <c r="B415" s="4" t="s">
        <v>377</v>
      </c>
      <c r="C415" s="5">
        <f>C416</f>
        <v>0</v>
      </c>
      <c r="D415" s="5">
        <f>D416</f>
        <v>0</v>
      </c>
      <c r="E415" s="5">
        <f>E416</f>
        <v>-124970</v>
      </c>
      <c r="F415" s="24"/>
    </row>
    <row r="416" spans="1:6" ht="14.25">
      <c r="A416" s="7" t="s">
        <v>376</v>
      </c>
      <c r="B416" s="21">
        <v>8501</v>
      </c>
      <c r="C416" s="5">
        <f>'Anexa nr.2'!C359</f>
        <v>0</v>
      </c>
      <c r="D416" s="5">
        <f>'Anexa nr.2'!D359</f>
        <v>0</v>
      </c>
      <c r="E416" s="5">
        <f>'Anexa nr.2'!E359</f>
        <v>-124970</v>
      </c>
      <c r="F416" s="24"/>
    </row>
    <row r="417" spans="1:6" ht="26.2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6.25">
      <c r="A420" s="7" t="s">
        <v>80</v>
      </c>
      <c r="B420" s="4" t="s">
        <v>81</v>
      </c>
      <c r="C420" s="5">
        <f>'Anexa nr.2'!C363+'Anexa nr.3'!C152</f>
        <v>1005000</v>
      </c>
      <c r="D420" s="5">
        <f>'Anexa nr.2'!D363+'Anexa nr.3'!D152</f>
        <v>1196000</v>
      </c>
      <c r="E420" s="5">
        <f>'Anexa nr.2'!E363+'Anexa nr.3'!E152</f>
        <v>1135163</v>
      </c>
      <c r="F420" s="24">
        <f>E420/C420</f>
        <v>1.1295154228855722</v>
      </c>
    </row>
    <row r="421" spans="1:6" ht="26.25">
      <c r="A421" s="7" t="s">
        <v>232</v>
      </c>
      <c r="B421" s="4" t="s">
        <v>233</v>
      </c>
      <c r="C421" s="5">
        <f>C422</f>
        <v>0</v>
      </c>
      <c r="D421" s="5">
        <f>D422</f>
        <v>0</v>
      </c>
      <c r="E421" s="5"/>
      <c r="F421" s="24"/>
    </row>
    <row r="422" spans="1:6" ht="52.5">
      <c r="A422" s="7" t="s">
        <v>234</v>
      </c>
      <c r="B422" s="4" t="s">
        <v>235</v>
      </c>
      <c r="C422" s="5">
        <f>C423</f>
        <v>0</v>
      </c>
      <c r="D422" s="5">
        <f>D423</f>
        <v>0</v>
      </c>
      <c r="E422" s="5"/>
      <c r="F422" s="24"/>
    </row>
    <row r="423" spans="1:6" ht="12.75">
      <c r="A423" s="7" t="s">
        <v>236</v>
      </c>
      <c r="B423" s="4" t="s">
        <v>237</v>
      </c>
      <c r="C423" s="5"/>
      <c r="D423" s="5"/>
      <c r="E423" s="5"/>
      <c r="F423" s="24"/>
    </row>
    <row r="424" spans="1:6" ht="27">
      <c r="A424" s="7" t="s">
        <v>82</v>
      </c>
      <c r="B424" s="4" t="s">
        <v>83</v>
      </c>
      <c r="C424" s="5">
        <f>C425</f>
        <v>110000</v>
      </c>
      <c r="D424" s="5">
        <f>D425</f>
        <v>123000</v>
      </c>
      <c r="E424" s="5">
        <f>E425</f>
        <v>121499</v>
      </c>
      <c r="F424" s="24">
        <f>E424/C424</f>
        <v>1.1045363636363636</v>
      </c>
    </row>
    <row r="425" spans="1:6" ht="14.25">
      <c r="A425" s="7" t="s">
        <v>86</v>
      </c>
      <c r="B425" s="4" t="s">
        <v>87</v>
      </c>
      <c r="C425" s="5">
        <f>'Anexa nr.3'!C154</f>
        <v>110000</v>
      </c>
      <c r="D425" s="5">
        <f>'Anexa nr.3'!D154</f>
        <v>123000</v>
      </c>
      <c r="E425" s="5">
        <f>'Anexa nr.3'!E154</f>
        <v>121499</v>
      </c>
      <c r="F425" s="24">
        <f>E425/C425</f>
        <v>1.1045363636363636</v>
      </c>
    </row>
    <row r="426" spans="1:6" ht="27">
      <c r="A426" s="7" t="s">
        <v>375</v>
      </c>
      <c r="B426" s="4" t="s">
        <v>377</v>
      </c>
      <c r="C426" s="5">
        <f>C427</f>
        <v>0</v>
      </c>
      <c r="D426" s="5">
        <f>D427</f>
        <v>0</v>
      </c>
      <c r="E426" s="5">
        <f>E427</f>
        <v>-33374</v>
      </c>
      <c r="F426" s="24"/>
    </row>
    <row r="427" spans="1:6" ht="14.2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6.25">
      <c r="A433" s="7" t="s">
        <v>229</v>
      </c>
      <c r="B433" s="4" t="s">
        <v>176</v>
      </c>
      <c r="C433" s="5">
        <f>C434</f>
        <v>250000</v>
      </c>
      <c r="D433" s="5">
        <f>D434</f>
        <v>170000</v>
      </c>
      <c r="E433" s="5">
        <f>E434</f>
        <v>162189</v>
      </c>
      <c r="F433" s="24">
        <f t="shared" si="81"/>
        <v>0.648756</v>
      </c>
    </row>
    <row r="434" spans="1:6" ht="26.25">
      <c r="A434" s="7" t="s">
        <v>230</v>
      </c>
      <c r="B434" s="4" t="s">
        <v>231</v>
      </c>
      <c r="C434" s="5">
        <f>'Anexa nr.2'!C375</f>
        <v>250000</v>
      </c>
      <c r="D434" s="5">
        <f>'Anexa nr.2'!D375</f>
        <v>170000</v>
      </c>
      <c r="E434" s="5">
        <f>'Anexa nr.2'!E375</f>
        <v>162189</v>
      </c>
      <c r="F434" s="24">
        <f t="shared" si="81"/>
        <v>0.648756</v>
      </c>
    </row>
    <row r="435" spans="1:6" ht="26.2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6.25">
      <c r="A438" s="7" t="s">
        <v>80</v>
      </c>
      <c r="B438" s="4" t="s">
        <v>81</v>
      </c>
      <c r="C438" s="5">
        <f>'Anexa nr.2'!C379</f>
        <v>499000</v>
      </c>
      <c r="D438" s="5">
        <f>'Anexa nr.2'!D379</f>
        <v>399000</v>
      </c>
      <c r="E438" s="5">
        <f>'Anexa nr.2'!E379</f>
        <v>308450</v>
      </c>
      <c r="F438" s="24">
        <f t="shared" si="81"/>
        <v>0.6181362725450902</v>
      </c>
    </row>
    <row r="439" spans="1:6" ht="26.25">
      <c r="A439" s="7" t="s">
        <v>313</v>
      </c>
      <c r="B439" s="4" t="s">
        <v>314</v>
      </c>
      <c r="C439" s="5">
        <f>C440+C447+C460+C478</f>
        <v>487733000</v>
      </c>
      <c r="D439" s="5">
        <f>D440+D447+D460+D478</f>
        <v>622513000</v>
      </c>
      <c r="E439" s="5">
        <f>E440+E447+E460+E478</f>
        <v>573420946</v>
      </c>
      <c r="F439" s="24">
        <f t="shared" si="81"/>
        <v>1.1756861766581306</v>
      </c>
    </row>
    <row r="440" spans="1:6" ht="26.2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6.2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4.25">
      <c r="A449" s="7" t="s">
        <v>78</v>
      </c>
      <c r="B449" s="4" t="s">
        <v>79</v>
      </c>
      <c r="C449" s="5">
        <f>'Anexa nr.3'!C162</f>
        <v>228485000</v>
      </c>
      <c r="D449" s="5">
        <f>'Anexa nr.3'!D162</f>
        <v>290560000</v>
      </c>
      <c r="E449" s="5">
        <f>'Anexa nr.3'!E162</f>
        <v>287659870</v>
      </c>
      <c r="F449" s="24">
        <f t="shared" si="81"/>
        <v>1.2589879860822373</v>
      </c>
    </row>
    <row r="450" spans="1:6" ht="27">
      <c r="A450" s="7" t="s">
        <v>80</v>
      </c>
      <c r="B450" s="4" t="s">
        <v>81</v>
      </c>
      <c r="C450" s="5">
        <f>'Anexa nr.3'!C163</f>
        <v>99492000</v>
      </c>
      <c r="D450" s="5">
        <f>'Anexa nr.3'!D163</f>
        <v>115482000</v>
      </c>
      <c r="E450" s="5">
        <f>'Anexa nr.3'!E163</f>
        <v>82879460</v>
      </c>
      <c r="F450" s="24">
        <f t="shared" si="81"/>
        <v>0.8330263739798175</v>
      </c>
    </row>
    <row r="451" spans="1:6" ht="26.25">
      <c r="A451" s="7" t="s">
        <v>232</v>
      </c>
      <c r="B451" s="4" t="s">
        <v>233</v>
      </c>
      <c r="C451" s="5">
        <f>C452</f>
        <v>0</v>
      </c>
      <c r="D451" s="5">
        <f>D452</f>
        <v>275000</v>
      </c>
      <c r="E451" s="5">
        <f>E452</f>
        <v>245826</v>
      </c>
      <c r="F451" s="24" t="e">
        <f t="shared" si="81"/>
        <v>#DIV/0!</v>
      </c>
    </row>
    <row r="452" spans="1:6" ht="5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6.25">
      <c r="A454" s="7" t="s">
        <v>240</v>
      </c>
      <c r="B454" s="4" t="s">
        <v>241</v>
      </c>
      <c r="C454" s="5">
        <f>'Anexa nr.2'!C394</f>
        <v>0</v>
      </c>
      <c r="D454" s="5">
        <f>'Anexa nr.2'!D394</f>
        <v>275000</v>
      </c>
      <c r="E454" s="5">
        <f>'Anexa nr.2'!E394</f>
        <v>245826</v>
      </c>
      <c r="F454" s="24" t="e">
        <f>E454/C454</f>
        <v>#DIV/0!</v>
      </c>
    </row>
    <row r="455" spans="1:6" ht="27">
      <c r="A455" s="7" t="s">
        <v>82</v>
      </c>
      <c r="B455" s="4" t="s">
        <v>83</v>
      </c>
      <c r="C455" s="5">
        <f>C456+C457</f>
        <v>2619000</v>
      </c>
      <c r="D455" s="5">
        <f>D456+D457</f>
        <v>2580000</v>
      </c>
      <c r="E455" s="5">
        <f>E456+E457</f>
        <v>2563437</v>
      </c>
      <c r="F455" s="24">
        <f>E455/C455</f>
        <v>0.9787846506300114</v>
      </c>
    </row>
    <row r="456" spans="1:6" ht="14.25">
      <c r="A456" s="7" t="s">
        <v>84</v>
      </c>
      <c r="B456" s="4" t="s">
        <v>85</v>
      </c>
      <c r="C456" s="5">
        <f>'Anexa nr.3'!C165</f>
        <v>672000</v>
      </c>
      <c r="D456" s="5">
        <f>'Anexa nr.3'!D165</f>
        <v>377000</v>
      </c>
      <c r="E456" s="5">
        <f>'Anexa nr.3'!E165</f>
        <v>376577</v>
      </c>
      <c r="F456" s="24">
        <f>E456/C456</f>
        <v>0.5603824404761905</v>
      </c>
    </row>
    <row r="457" spans="1:6" ht="14.25">
      <c r="A457" s="7" t="s">
        <v>86</v>
      </c>
      <c r="B457" s="4" t="s">
        <v>87</v>
      </c>
      <c r="C457" s="5">
        <f>'Anexa nr.3'!C166</f>
        <v>1947000</v>
      </c>
      <c r="D457" s="5">
        <f>'Anexa nr.3'!D166</f>
        <v>2203000</v>
      </c>
      <c r="E457" s="5">
        <f>'Anexa nr.3'!E166</f>
        <v>2186860</v>
      </c>
      <c r="F457" s="24">
        <f>E457/C457</f>
        <v>1.1231946584488957</v>
      </c>
    </row>
    <row r="458" spans="1:6" ht="27">
      <c r="A458" s="7" t="s">
        <v>375</v>
      </c>
      <c r="B458" s="4" t="s">
        <v>377</v>
      </c>
      <c r="C458" s="5">
        <f>C459</f>
        <v>0</v>
      </c>
      <c r="D458" s="5">
        <f>D459</f>
        <v>0</v>
      </c>
      <c r="E458" s="5">
        <f>E459</f>
        <v>-2780400</v>
      </c>
      <c r="F458" s="24"/>
    </row>
    <row r="459" spans="1:6" ht="14.2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6.25">
      <c r="A463" s="7" t="s">
        <v>80</v>
      </c>
      <c r="B463" s="4" t="s">
        <v>81</v>
      </c>
      <c r="C463" s="5">
        <f>'Anexa nr.2'!C398+'Anexa nr.3'!C171</f>
        <v>7354000</v>
      </c>
      <c r="D463" s="5">
        <f>'Anexa nr.2'!D398+'Anexa nr.3'!D171</f>
        <v>5294500</v>
      </c>
      <c r="E463" s="5">
        <f>'Anexa nr.2'!E398+'Anexa nr.3'!E171</f>
        <v>4937248</v>
      </c>
      <c r="F463" s="24">
        <f>E463/C463</f>
        <v>0.6713690508566766</v>
      </c>
    </row>
    <row r="464" spans="1:6" ht="26.25">
      <c r="A464" s="7" t="s">
        <v>232</v>
      </c>
      <c r="B464" s="4" t="s">
        <v>233</v>
      </c>
      <c r="C464" s="5">
        <f>C465</f>
        <v>0</v>
      </c>
      <c r="D464" s="5">
        <f>D465</f>
        <v>0</v>
      </c>
      <c r="E464" s="5"/>
      <c r="F464" s="24"/>
    </row>
    <row r="465" spans="1:6" ht="52.5">
      <c r="A465" s="7" t="s">
        <v>234</v>
      </c>
      <c r="B465" s="4" t="s">
        <v>235</v>
      </c>
      <c r="C465" s="5">
        <f>C466</f>
        <v>0</v>
      </c>
      <c r="D465" s="5">
        <f>D466</f>
        <v>0</v>
      </c>
      <c r="E465" s="5"/>
      <c r="F465" s="24"/>
    </row>
    <row r="466" spans="1:6" ht="12.75">
      <c r="A466" s="7" t="s">
        <v>236</v>
      </c>
      <c r="B466" s="4" t="s">
        <v>237</v>
      </c>
      <c r="C466" s="5"/>
      <c r="D466" s="5"/>
      <c r="E466" s="5"/>
      <c r="F466" s="24"/>
    </row>
    <row r="467" spans="1:6" ht="26.2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7">
      <c r="A476" s="7" t="s">
        <v>375</v>
      </c>
      <c r="B476" s="4" t="s">
        <v>377</v>
      </c>
      <c r="C476" s="5">
        <f>C477</f>
        <v>0</v>
      </c>
      <c r="D476" s="5">
        <f>D477</f>
        <v>0</v>
      </c>
      <c r="E476" s="5">
        <f>E477</f>
        <v>-152163</v>
      </c>
      <c r="F476" s="24"/>
    </row>
    <row r="477" spans="1:6" ht="14.25">
      <c r="A477" s="7" t="s">
        <v>376</v>
      </c>
      <c r="B477" s="21">
        <v>8501</v>
      </c>
      <c r="C477" s="5">
        <f>'Anexa nr.3'!C175+'Anexa nr.2'!C412</f>
        <v>0</v>
      </c>
      <c r="D477" s="5">
        <f>'Anexa nr.3'!D175+'Anexa nr.2'!D412</f>
        <v>0</v>
      </c>
      <c r="E477" s="5">
        <f>'Anexa nr.3'!E175+'Anexa nr.2'!E412</f>
        <v>-152163</v>
      </c>
      <c r="F477" s="24"/>
    </row>
    <row r="478" spans="1:6" ht="39">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6.25">
      <c r="A481" s="7" t="s">
        <v>80</v>
      </c>
      <c r="B481" s="4" t="s">
        <v>81</v>
      </c>
      <c r="C481" s="5">
        <f>'Anexa nr.2'!C416</f>
        <v>8000000</v>
      </c>
      <c r="D481" s="5">
        <f>'Anexa nr.2'!D416</f>
        <v>24978000</v>
      </c>
      <c r="E481" s="5">
        <f>'Anexa nr.2'!E416</f>
        <v>18883484</v>
      </c>
      <c r="F481" s="24">
        <f t="shared" si="85"/>
        <v>2.3604355</v>
      </c>
    </row>
    <row r="482" spans="1:6" ht="26.25">
      <c r="A482" s="7" t="s">
        <v>232</v>
      </c>
      <c r="B482" s="4" t="s">
        <v>233</v>
      </c>
      <c r="C482" s="5">
        <f aca="true" t="shared" si="86" ref="C482:E483">C483</f>
        <v>0</v>
      </c>
      <c r="D482" s="5">
        <f t="shared" si="86"/>
        <v>1177000</v>
      </c>
      <c r="E482" s="5">
        <f t="shared" si="86"/>
        <v>970132</v>
      </c>
      <c r="F482" s="24" t="e">
        <f t="shared" si="85"/>
        <v>#DIV/0!</v>
      </c>
    </row>
    <row r="483" spans="1:6" ht="52.5">
      <c r="A483" s="7" t="s">
        <v>234</v>
      </c>
      <c r="B483" s="4" t="s">
        <v>235</v>
      </c>
      <c r="C483" s="5">
        <f t="shared" si="86"/>
        <v>0</v>
      </c>
      <c r="D483" s="5">
        <f t="shared" si="86"/>
        <v>1177000</v>
      </c>
      <c r="E483" s="5">
        <f t="shared" si="86"/>
        <v>970132</v>
      </c>
      <c r="F483" s="24" t="e">
        <f t="shared" si="85"/>
        <v>#DIV/0!</v>
      </c>
    </row>
    <row r="484" spans="1:6" ht="39">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6.2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6.2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7">
      <c r="A495" s="7" t="s">
        <v>375</v>
      </c>
      <c r="B495" s="4" t="s">
        <v>377</v>
      </c>
      <c r="C495" s="5">
        <f>C496</f>
        <v>0</v>
      </c>
      <c r="D495" s="5">
        <f>D496</f>
        <v>0</v>
      </c>
      <c r="E495" s="5">
        <f>E496</f>
        <v>-1199906</v>
      </c>
      <c r="F495" s="24"/>
    </row>
    <row r="496" spans="1:6" ht="14.25">
      <c r="A496" s="7" t="s">
        <v>376</v>
      </c>
      <c r="B496" s="21">
        <v>8501</v>
      </c>
      <c r="C496" s="5">
        <f>'Anexa nr.2'!C431</f>
        <v>0</v>
      </c>
      <c r="D496" s="5">
        <f>'Anexa nr.2'!D431</f>
        <v>0</v>
      </c>
      <c r="E496" s="5">
        <f>'Anexa nr.2'!E431</f>
        <v>-1199906</v>
      </c>
      <c r="F496" s="24"/>
    </row>
    <row r="497" spans="1:6" ht="26.2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6.2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7">
      <c r="A505" s="7" t="s">
        <v>375</v>
      </c>
      <c r="B505" s="4" t="s">
        <v>377</v>
      </c>
      <c r="C505" s="5">
        <f>C506</f>
        <v>0</v>
      </c>
      <c r="D505" s="5">
        <f>D506</f>
        <v>0</v>
      </c>
      <c r="E505" s="5">
        <f>E506</f>
        <v>-66646</v>
      </c>
      <c r="F505" s="24"/>
    </row>
    <row r="506" spans="1:6" ht="14.25">
      <c r="A506" s="7" t="s">
        <v>376</v>
      </c>
      <c r="B506" s="21">
        <v>8501</v>
      </c>
      <c r="C506" s="5">
        <f>'Anexa nr.2'!C441</f>
        <v>0</v>
      </c>
      <c r="D506" s="5">
        <f>'Anexa nr.2'!D441</f>
        <v>0</v>
      </c>
      <c r="E506" s="5">
        <f>'Anexa nr.2'!E441</f>
        <v>-66646</v>
      </c>
      <c r="F506" s="24"/>
    </row>
    <row r="507" spans="1:6" ht="26.25">
      <c r="A507" s="7" t="s">
        <v>329</v>
      </c>
      <c r="B507" s="4" t="s">
        <v>330</v>
      </c>
      <c r="C507" s="5">
        <f>C508+C511+C525</f>
        <v>69656000</v>
      </c>
      <c r="D507" s="5">
        <f>D508+D511+D525</f>
        <v>66817000</v>
      </c>
      <c r="E507" s="5">
        <f>E508+E511+E525</f>
        <v>59894333</v>
      </c>
      <c r="F507" s="24">
        <f aca="true" t="shared" si="90" ref="F507:F522">E507/C507</f>
        <v>0.859858920983117</v>
      </c>
    </row>
    <row r="508" spans="1:6" ht="26.2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6.2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6.2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6.2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7">
      <c r="A523" s="7" t="s">
        <v>375</v>
      </c>
      <c r="B523" s="4" t="s">
        <v>377</v>
      </c>
      <c r="C523" s="5">
        <f>C524</f>
        <v>0</v>
      </c>
      <c r="D523" s="5">
        <f>D524</f>
        <v>0</v>
      </c>
      <c r="E523" s="5">
        <f>E524</f>
        <v>-83</v>
      </c>
      <c r="F523" s="24"/>
    </row>
    <row r="524" spans="1:6" ht="14.2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6.25">
      <c r="A527" s="7" t="s">
        <v>80</v>
      </c>
      <c r="B527" s="4" t="s">
        <v>81</v>
      </c>
      <c r="C527" s="5">
        <f>'Anexa nr.2'!C462</f>
        <v>6302000</v>
      </c>
      <c r="D527" s="5">
        <f>'Anexa nr.2'!D462</f>
        <v>8107000</v>
      </c>
      <c r="E527" s="5">
        <f>'Anexa nr.2'!E462</f>
        <v>6293207</v>
      </c>
      <c r="F527" s="24">
        <f t="shared" si="93"/>
        <v>0.998604728657569</v>
      </c>
    </row>
    <row r="528" spans="1:6" ht="26.25">
      <c r="A528" s="7" t="s">
        <v>232</v>
      </c>
      <c r="B528" s="4" t="s">
        <v>233</v>
      </c>
      <c r="C528" s="5">
        <f>C529</f>
        <v>250000</v>
      </c>
      <c r="D528" s="5">
        <f>D529</f>
        <v>248000</v>
      </c>
      <c r="E528" s="5">
        <f>E529</f>
        <v>247200</v>
      </c>
      <c r="F528" s="24">
        <f t="shared" si="93"/>
        <v>0.9888</v>
      </c>
    </row>
    <row r="529" spans="1:6" ht="5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6.2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6.25">
      <c r="A534" s="7" t="s">
        <v>346</v>
      </c>
      <c r="B534" s="4" t="s">
        <v>141</v>
      </c>
      <c r="C534" s="5">
        <f>C545+C562+C564+C535+C538+C542</f>
        <v>165587000</v>
      </c>
      <c r="D534" s="5">
        <f>D545+D562+D564+D535+D538+D542</f>
        <v>169714000</v>
      </c>
      <c r="E534" s="5">
        <f>E545+E562+E564+E535+E538+E542</f>
        <v>72943998</v>
      </c>
      <c r="F534" s="24">
        <f t="shared" si="93"/>
        <v>0.440517661410618</v>
      </c>
    </row>
    <row r="535" spans="1:7" ht="14.25">
      <c r="A535" s="7" t="s">
        <v>134</v>
      </c>
      <c r="B535" s="4" t="s">
        <v>17</v>
      </c>
      <c r="C535" s="5">
        <f aca="true" t="shared" si="94" ref="C535:E536">C536</f>
        <v>10812000</v>
      </c>
      <c r="D535" s="5">
        <f t="shared" si="94"/>
        <v>11042000</v>
      </c>
      <c r="E535" s="5">
        <f t="shared" si="94"/>
        <v>1750101</v>
      </c>
      <c r="F535" s="24">
        <f t="shared" si="93"/>
        <v>0.1618665371809101</v>
      </c>
      <c r="G535" s="9"/>
    </row>
    <row r="536" spans="1:6" ht="14.25">
      <c r="A536" s="7" t="s">
        <v>135</v>
      </c>
      <c r="B536" s="4" t="s">
        <v>31</v>
      </c>
      <c r="C536" s="5">
        <f t="shared" si="94"/>
        <v>10812000</v>
      </c>
      <c r="D536" s="5">
        <f t="shared" si="94"/>
        <v>11042000</v>
      </c>
      <c r="E536" s="5">
        <f t="shared" si="94"/>
        <v>1750101</v>
      </c>
      <c r="F536" s="24">
        <f t="shared" si="93"/>
        <v>0.1618665371809101</v>
      </c>
    </row>
    <row r="537" spans="1:6" ht="14.25">
      <c r="A537" s="7" t="s">
        <v>36</v>
      </c>
      <c r="B537" s="4" t="s">
        <v>37</v>
      </c>
      <c r="C537" s="5">
        <f>'Anexa nr.3'!C181+'Anexa nr.2'!C471</f>
        <v>10812000</v>
      </c>
      <c r="D537" s="5">
        <f>'Anexa nr.3'!D181+'Anexa nr.2'!D471</f>
        <v>11042000</v>
      </c>
      <c r="E537" s="5">
        <f>'Anexa nr.3'!E181+'Anexa nr.2'!E471</f>
        <v>1750101</v>
      </c>
      <c r="F537" s="24">
        <f t="shared" si="93"/>
        <v>0.1618665371809101</v>
      </c>
    </row>
    <row r="538" spans="1:6" ht="14.25">
      <c r="A538" s="7" t="s">
        <v>40</v>
      </c>
      <c r="B538" s="4" t="s">
        <v>41</v>
      </c>
      <c r="C538" s="5">
        <f>C539</f>
        <v>0</v>
      </c>
      <c r="D538" s="5">
        <f>D539</f>
        <v>136000</v>
      </c>
      <c r="E538" s="5">
        <f>E539</f>
        <v>194169</v>
      </c>
      <c r="F538" s="24" t="e">
        <f t="shared" si="93"/>
        <v>#DIV/0!</v>
      </c>
    </row>
    <row r="539" spans="1:6" ht="14.25">
      <c r="A539" s="7" t="s">
        <v>42</v>
      </c>
      <c r="B539" s="4" t="s">
        <v>43</v>
      </c>
      <c r="C539" s="5">
        <f>C540+C541</f>
        <v>0</v>
      </c>
      <c r="D539" s="5">
        <f>D540+D541</f>
        <v>136000</v>
      </c>
      <c r="E539" s="5">
        <f>E540+E541</f>
        <v>194169</v>
      </c>
      <c r="F539" s="24" t="e">
        <f t="shared" si="93"/>
        <v>#DIV/0!</v>
      </c>
    </row>
    <row r="540" spans="1:6" ht="14.25">
      <c r="A540" s="7" t="s">
        <v>44</v>
      </c>
      <c r="B540" s="4" t="s">
        <v>45</v>
      </c>
      <c r="C540" s="5">
        <f>'Anexa nr.3'!C184+'Anexa nr.2'!C474</f>
        <v>0</v>
      </c>
      <c r="D540" s="5">
        <f>'Anexa nr.3'!D184+'Anexa nr.2'!D474</f>
        <v>22000</v>
      </c>
      <c r="E540" s="5">
        <f>'Anexa nr.3'!E184+'Anexa nr.2'!E474</f>
        <v>22825</v>
      </c>
      <c r="F540" s="24" t="e">
        <f t="shared" si="93"/>
        <v>#DIV/0!</v>
      </c>
    </row>
    <row r="541" spans="1:6" ht="14.25">
      <c r="A541" s="7" t="s">
        <v>438</v>
      </c>
      <c r="B541" s="21">
        <v>390207</v>
      </c>
      <c r="C541" s="5">
        <f>'Anexa nr.2'!C475</f>
        <v>0</v>
      </c>
      <c r="D541" s="5">
        <f>'Anexa nr.2'!D475</f>
        <v>114000</v>
      </c>
      <c r="E541" s="5">
        <f>'Anexa nr.2'!E475</f>
        <v>171344</v>
      </c>
      <c r="F541" s="24"/>
    </row>
    <row r="542" spans="1:6" ht="14.25">
      <c r="A542" s="7" t="s">
        <v>387</v>
      </c>
      <c r="B542" s="23" t="s">
        <v>379</v>
      </c>
      <c r="C542" s="5">
        <f aca="true" t="shared" si="95" ref="C542:E543">C543</f>
        <v>0</v>
      </c>
      <c r="D542" s="5">
        <f t="shared" si="95"/>
        <v>0</v>
      </c>
      <c r="E542" s="5">
        <f t="shared" si="95"/>
        <v>0</v>
      </c>
      <c r="F542" s="24"/>
    </row>
    <row r="543" spans="1:6" ht="14.25">
      <c r="A543" s="7" t="s">
        <v>388</v>
      </c>
      <c r="B543" s="23" t="s">
        <v>390</v>
      </c>
      <c r="C543" s="5">
        <f t="shared" si="95"/>
        <v>0</v>
      </c>
      <c r="D543" s="5">
        <f t="shared" si="95"/>
        <v>0</v>
      </c>
      <c r="E543" s="5">
        <f t="shared" si="95"/>
        <v>0</v>
      </c>
      <c r="F543" s="24"/>
    </row>
    <row r="544" spans="1:6" ht="27">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6.25">
      <c r="A546" s="7" t="s">
        <v>195</v>
      </c>
      <c r="B546" s="4" t="s">
        <v>49</v>
      </c>
      <c r="C546" s="5">
        <f>C547+C556</f>
        <v>60340000</v>
      </c>
      <c r="D546" s="5">
        <f>D547+D556</f>
        <v>60344000</v>
      </c>
      <c r="E546" s="5">
        <f>E547+E556</f>
        <v>23817951</v>
      </c>
      <c r="F546" s="24">
        <f t="shared" si="96"/>
        <v>0.39472905203844877</v>
      </c>
    </row>
    <row r="547" spans="1:6" ht="52.5">
      <c r="A547" s="7" t="s">
        <v>347</v>
      </c>
      <c r="B547" s="4" t="s">
        <v>197</v>
      </c>
      <c r="C547" s="5">
        <f>C553+C554+C552+C548+C555</f>
        <v>60340000</v>
      </c>
      <c r="D547" s="5">
        <f>D553+D554+D552+D548+D555</f>
        <v>60344000</v>
      </c>
      <c r="E547" s="5">
        <f>E553+E554+E552+E548+E555</f>
        <v>23817951</v>
      </c>
      <c r="F547" s="24">
        <f t="shared" si="96"/>
        <v>0.39472905203844877</v>
      </c>
    </row>
    <row r="548" spans="1:6" ht="26.25">
      <c r="A548" s="7" t="s">
        <v>359</v>
      </c>
      <c r="B548" s="4" t="s">
        <v>361</v>
      </c>
      <c r="C548" s="5">
        <f>C551+C549+C550</f>
        <v>10000000</v>
      </c>
      <c r="D548" s="5">
        <f>D551+D549+D550</f>
        <v>10000000</v>
      </c>
      <c r="E548" s="5">
        <f>E551+E549+E550</f>
        <v>9999875</v>
      </c>
      <c r="F548" s="24">
        <f t="shared" si="96"/>
        <v>0.9999875</v>
      </c>
    </row>
    <row r="549" spans="1:6" ht="39">
      <c r="A549" s="7" t="s">
        <v>410</v>
      </c>
      <c r="B549" s="4" t="s">
        <v>412</v>
      </c>
      <c r="C549" s="5">
        <f>'Anexa nr.2'!C483</f>
        <v>0</v>
      </c>
      <c r="D549" s="5">
        <f>'Anexa nr.2'!D483</f>
        <v>45000</v>
      </c>
      <c r="E549" s="5">
        <f>'Anexa nr.2'!E483</f>
        <v>44875</v>
      </c>
      <c r="F549" s="24" t="e">
        <f t="shared" si="96"/>
        <v>#DIV/0!</v>
      </c>
    </row>
    <row r="550" spans="1:6" ht="26.25">
      <c r="A550" s="7" t="s">
        <v>411</v>
      </c>
      <c r="B550" s="4" t="s">
        <v>413</v>
      </c>
      <c r="C550" s="5">
        <f>'Anexa nr.2'!C484</f>
        <v>0</v>
      </c>
      <c r="D550" s="5">
        <f>'Anexa nr.2'!D484</f>
        <v>90000</v>
      </c>
      <c r="E550" s="5">
        <f>'Anexa nr.2'!E484</f>
        <v>90000</v>
      </c>
      <c r="F550" s="24" t="e">
        <f t="shared" si="96"/>
        <v>#DIV/0!</v>
      </c>
    </row>
    <row r="551" spans="1:6" ht="26.25">
      <c r="A551" s="7" t="s">
        <v>360</v>
      </c>
      <c r="B551" s="4" t="s">
        <v>362</v>
      </c>
      <c r="C551" s="5">
        <f>'Anexa nr.2'!C485</f>
        <v>10000000</v>
      </c>
      <c r="D551" s="5">
        <f>'Anexa nr.2'!D485</f>
        <v>9865000</v>
      </c>
      <c r="E551" s="5">
        <f>'Anexa nr.2'!E485</f>
        <v>9865000</v>
      </c>
      <c r="F551" s="24">
        <f t="shared" si="96"/>
        <v>0.9865</v>
      </c>
    </row>
    <row r="552" spans="1:6" ht="39.75">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9">
      <c r="A554" s="7" t="s">
        <v>202</v>
      </c>
      <c r="B554" s="4" t="s">
        <v>203</v>
      </c>
      <c r="C554" s="5">
        <f>'Anexa nr.2'!C487</f>
        <v>14335000</v>
      </c>
      <c r="D554" s="5">
        <f>'Anexa nr.2'!D487</f>
        <v>14335000</v>
      </c>
      <c r="E554" s="5">
        <f>'Anexa nr.2'!E487</f>
        <v>503797</v>
      </c>
      <c r="F554" s="24">
        <f>E554/C554</f>
        <v>0.03514454133240321</v>
      </c>
    </row>
    <row r="555" spans="1:6" ht="53.25">
      <c r="A555" s="7" t="s">
        <v>417</v>
      </c>
      <c r="B555" s="4" t="s">
        <v>418</v>
      </c>
      <c r="C555" s="5">
        <f>'Anexa nr.3'!C189</f>
        <v>0</v>
      </c>
      <c r="D555" s="5">
        <f>'Anexa nr.3'!D189</f>
        <v>4000</v>
      </c>
      <c r="E555" s="5">
        <f>'Anexa nr.3'!E189</f>
        <v>0</v>
      </c>
      <c r="F555" s="24" t="e">
        <f>E555/C555</f>
        <v>#DIV/0!</v>
      </c>
    </row>
    <row r="556" spans="1:6" ht="27">
      <c r="A556" s="7" t="s">
        <v>137</v>
      </c>
      <c r="B556" s="4" t="s">
        <v>55</v>
      </c>
      <c r="C556" s="5">
        <f>C557+C558+C561</f>
        <v>0</v>
      </c>
      <c r="D556" s="5">
        <f>D557+D558+D561</f>
        <v>0</v>
      </c>
      <c r="E556" s="5"/>
      <c r="F556" s="24"/>
    </row>
    <row r="557" spans="1:6" ht="27">
      <c r="A557" s="7" t="s">
        <v>60</v>
      </c>
      <c r="B557" s="4" t="s">
        <v>61</v>
      </c>
      <c r="C557" s="5"/>
      <c r="D557" s="5"/>
      <c r="E557" s="5"/>
      <c r="F557" s="24"/>
    </row>
    <row r="558" spans="1:6" ht="27">
      <c r="A558" s="7" t="s">
        <v>62</v>
      </c>
      <c r="B558" s="4" t="s">
        <v>63</v>
      </c>
      <c r="C558" s="5">
        <f>C559+C560</f>
        <v>0</v>
      </c>
      <c r="D558" s="5">
        <f>D559+D560</f>
        <v>0</v>
      </c>
      <c r="E558" s="5"/>
      <c r="F558" s="24"/>
    </row>
    <row r="559" spans="1:6" ht="27">
      <c r="A559" s="7" t="s">
        <v>64</v>
      </c>
      <c r="B559" s="4" t="s">
        <v>65</v>
      </c>
      <c r="C559" s="5"/>
      <c r="D559" s="5"/>
      <c r="E559" s="5"/>
      <c r="F559" s="24"/>
    </row>
    <row r="560" spans="1:6" ht="27">
      <c r="A560" s="7" t="s">
        <v>66</v>
      </c>
      <c r="B560" s="4" t="s">
        <v>67</v>
      </c>
      <c r="C560" s="5"/>
      <c r="D560" s="5"/>
      <c r="E560" s="5"/>
      <c r="F560" s="24"/>
    </row>
    <row r="561" spans="1:6" ht="14.2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6.25">
      <c r="A563" s="7" t="s">
        <v>208</v>
      </c>
      <c r="B563" s="4" t="s">
        <v>209</v>
      </c>
      <c r="C563" s="5">
        <f>'Anexa nr.2'!C489+'Anexa nr.3'!C198</f>
        <v>0</v>
      </c>
      <c r="D563" s="5">
        <f>'Anexa nr.2'!D489+'Anexa nr.3'!D198</f>
        <v>2397000</v>
      </c>
      <c r="E563" s="5">
        <f>'Anexa nr.2'!E489+'Anexa nr.3'!E198</f>
        <v>2396411</v>
      </c>
      <c r="F563" s="24" t="e">
        <f>E563/C563</f>
        <v>#DIV/0!</v>
      </c>
    </row>
    <row r="564" spans="1:6" ht="39">
      <c r="A564" s="7" t="s">
        <v>210</v>
      </c>
      <c r="B564" s="4" t="s">
        <v>211</v>
      </c>
      <c r="C564" s="5">
        <f>C565+C570</f>
        <v>94435000</v>
      </c>
      <c r="D564" s="5">
        <f>D565+D570</f>
        <v>95795000</v>
      </c>
      <c r="E564" s="5">
        <f>E565+E570</f>
        <v>44785366</v>
      </c>
      <c r="F564" s="24">
        <f>E564/C564</f>
        <v>0.47424541748292476</v>
      </c>
    </row>
    <row r="565" spans="1:6" ht="26.2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6.2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6.2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9">
      <c r="A577" s="7" t="s">
        <v>90</v>
      </c>
      <c r="B577" s="4" t="s">
        <v>91</v>
      </c>
      <c r="C577" s="5">
        <f>C578+C581</f>
        <v>1219000</v>
      </c>
      <c r="D577" s="5">
        <f>D578+D581</f>
        <v>1219000</v>
      </c>
      <c r="E577" s="5">
        <f>E578+E581</f>
        <v>1042166</v>
      </c>
      <c r="F577" s="24">
        <f>E577/C577</f>
        <v>0.854935192780968</v>
      </c>
    </row>
    <row r="578" spans="1:6" ht="26.2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7">
      <c r="A589" s="7" t="s">
        <v>375</v>
      </c>
      <c r="B589" s="4" t="s">
        <v>377</v>
      </c>
      <c r="C589" s="5">
        <f>C590</f>
        <v>0</v>
      </c>
      <c r="D589" s="5">
        <f>D590</f>
        <v>0</v>
      </c>
      <c r="E589" s="5"/>
      <c r="F589" s="24"/>
    </row>
    <row r="590" spans="1:6" ht="27">
      <c r="A590" s="7" t="s">
        <v>384</v>
      </c>
      <c r="B590" s="21">
        <v>8501</v>
      </c>
      <c r="C590" s="5">
        <f>'Anexa nr.2'!C515</f>
        <v>0</v>
      </c>
      <c r="D590" s="5">
        <f>'Anexa nr.2'!D515</f>
        <v>0</v>
      </c>
      <c r="E590" s="5"/>
      <c r="F590" s="24"/>
    </row>
    <row r="591" spans="1:6" ht="26.2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6.2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6.2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6.2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6.2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6.2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6.2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9">
      <c r="A624" s="7" t="s">
        <v>90</v>
      </c>
      <c r="B624" s="4" t="s">
        <v>91</v>
      </c>
      <c r="C624" s="5">
        <f>C625</f>
        <v>0</v>
      </c>
      <c r="D624" s="5">
        <f>D625</f>
        <v>3720000</v>
      </c>
      <c r="E624" s="5">
        <f>E625</f>
        <v>3694932</v>
      </c>
      <c r="F624" s="24" t="e">
        <f t="shared" si="100"/>
        <v>#DIV/0!</v>
      </c>
    </row>
    <row r="625" spans="1:6" ht="26.2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7">
      <c r="A632" s="7" t="s">
        <v>375</v>
      </c>
      <c r="B632" s="4" t="s">
        <v>377</v>
      </c>
      <c r="C632" s="5">
        <f>C633</f>
        <v>0</v>
      </c>
      <c r="D632" s="5">
        <f>D633</f>
        <v>0</v>
      </c>
      <c r="E632" s="5">
        <f>E633</f>
        <v>-13028</v>
      </c>
      <c r="F632" s="24"/>
    </row>
    <row r="633" spans="1:6" ht="27">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6.2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9">
      <c r="A639" s="7" t="s">
        <v>291</v>
      </c>
      <c r="B639" s="4" t="s">
        <v>292</v>
      </c>
      <c r="C639" s="5">
        <f aca="true" t="shared" si="106" ref="C639:E640">C640</f>
        <v>1949000</v>
      </c>
      <c r="D639" s="5">
        <f t="shared" si="106"/>
        <v>1949000</v>
      </c>
      <c r="E639" s="5">
        <f t="shared" si="106"/>
        <v>0</v>
      </c>
      <c r="F639" s="24">
        <f aca="true" t="shared" si="107" ref="F639:F661">E639/C639</f>
        <v>0</v>
      </c>
    </row>
    <row r="640" spans="1:6" ht="26.2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9">
      <c r="A642" s="7" t="s">
        <v>90</v>
      </c>
      <c r="B642" s="4" t="s">
        <v>91</v>
      </c>
      <c r="C642" s="5">
        <f>C643</f>
        <v>13541000</v>
      </c>
      <c r="D642" s="5">
        <f>D643</f>
        <v>13401000</v>
      </c>
      <c r="E642" s="5">
        <f>E643</f>
        <v>2611122</v>
      </c>
      <c r="F642" s="24">
        <f t="shared" si="107"/>
        <v>0.1928308101321911</v>
      </c>
    </row>
    <row r="643" spans="1:6" ht="26.2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9">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9">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6.25">
      <c r="A664" s="7" t="s">
        <v>323</v>
      </c>
      <c r="B664" s="4" t="s">
        <v>324</v>
      </c>
      <c r="C664" s="5">
        <f>C665+C670</f>
        <v>751000</v>
      </c>
      <c r="D664" s="5">
        <f>D665+D670</f>
        <v>751000</v>
      </c>
      <c r="E664" s="5">
        <f>E665+E670</f>
        <v>-18000</v>
      </c>
      <c r="F664" s="24">
        <f t="shared" si="110"/>
        <v>-0.023968042609853527</v>
      </c>
    </row>
    <row r="665" spans="1:6" ht="26.2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6.2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9">
      <c r="A672" s="7" t="s">
        <v>291</v>
      </c>
      <c r="B672" s="4" t="s">
        <v>292</v>
      </c>
      <c r="C672" s="5">
        <f>C673</f>
        <v>0</v>
      </c>
      <c r="D672" s="5">
        <f>D673</f>
        <v>0</v>
      </c>
      <c r="E672" s="5"/>
      <c r="F672" s="24"/>
    </row>
    <row r="673" spans="1:6" ht="26.2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7">
      <c r="A679" s="7" t="s">
        <v>375</v>
      </c>
      <c r="B679" s="4" t="s">
        <v>377</v>
      </c>
      <c r="C679" s="5">
        <f>C680</f>
        <v>0</v>
      </c>
      <c r="D679" s="5">
        <f>D680</f>
        <v>0</v>
      </c>
      <c r="E679" s="5">
        <f>E680</f>
        <v>-18000</v>
      </c>
      <c r="F679" s="24"/>
    </row>
    <row r="680" spans="1:6" ht="27">
      <c r="A680" s="7" t="s">
        <v>384</v>
      </c>
      <c r="B680" s="21">
        <v>8501</v>
      </c>
      <c r="C680" s="5">
        <f>'Anexa nr.2'!C600</f>
        <v>0</v>
      </c>
      <c r="D680" s="5">
        <f>'Anexa nr.2'!D600</f>
        <v>0</v>
      </c>
      <c r="E680" s="5">
        <f>'Anexa nr.2'!E600</f>
        <v>-18000</v>
      </c>
      <c r="F680" s="24"/>
    </row>
    <row r="681" spans="1:6" ht="26.2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6.2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6.2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9">
      <c r="A691" s="7" t="s">
        <v>90</v>
      </c>
      <c r="B691" s="4" t="s">
        <v>91</v>
      </c>
      <c r="C691" s="5">
        <f>C692</f>
        <v>104222000</v>
      </c>
      <c r="D691" s="5">
        <f>D692</f>
        <v>104222000</v>
      </c>
      <c r="E691" s="5">
        <f>E692</f>
        <v>41272987</v>
      </c>
      <c r="F691" s="24">
        <f t="shared" si="113"/>
        <v>0.3960103145209265</v>
      </c>
    </row>
    <row r="692" spans="1:6" ht="26.2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7">
      <c r="A701" s="7" t="s">
        <v>375</v>
      </c>
      <c r="B701" s="4" t="s">
        <v>377</v>
      </c>
      <c r="C701" s="5">
        <f>C702</f>
        <v>0</v>
      </c>
      <c r="D701" s="5">
        <f>D702</f>
        <v>0</v>
      </c>
      <c r="E701" s="5">
        <f>E702</f>
        <v>-1000733</v>
      </c>
      <c r="F701" s="24"/>
    </row>
    <row r="702" spans="1:6" ht="27">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zoomScalePageLayoutView="0" workbookViewId="0" topLeftCell="A70">
      <selection activeCell="E11" sqref="E11"/>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6.25">
      <c r="A7" s="2" t="s">
        <v>0</v>
      </c>
      <c r="B7" s="2" t="s">
        <v>1</v>
      </c>
      <c r="C7" s="3" t="s">
        <v>374</v>
      </c>
      <c r="D7" s="3" t="s">
        <v>442</v>
      </c>
      <c r="E7" s="3" t="s">
        <v>444</v>
      </c>
      <c r="F7" s="3" t="s">
        <v>443</v>
      </c>
    </row>
    <row r="8" spans="1:6" ht="12.75">
      <c r="A8" s="18"/>
      <c r="B8" s="19"/>
      <c r="C8" s="20">
        <v>1</v>
      </c>
      <c r="D8" s="20">
        <v>2</v>
      </c>
      <c r="E8" s="20">
        <v>3</v>
      </c>
      <c r="F8" s="20">
        <v>4</v>
      </c>
    </row>
    <row r="9" spans="1:8" ht="26.2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6.25">
      <c r="A13" s="7" t="s">
        <v>147</v>
      </c>
      <c r="B13" s="4" t="s">
        <v>148</v>
      </c>
      <c r="C13" s="5">
        <f aca="true" t="shared" si="1" ref="C13:E14">C14</f>
        <v>105395000</v>
      </c>
      <c r="D13" s="5">
        <f t="shared" si="1"/>
        <v>92574000</v>
      </c>
      <c r="E13" s="5">
        <f t="shared" si="1"/>
        <v>92242756</v>
      </c>
      <c r="F13" s="24">
        <f t="shared" si="0"/>
        <v>0.8752099814981735</v>
      </c>
    </row>
    <row r="14" spans="1:6" ht="26.25">
      <c r="A14" s="7" t="s">
        <v>149</v>
      </c>
      <c r="B14" s="4" t="s">
        <v>150</v>
      </c>
      <c r="C14" s="5">
        <f t="shared" si="1"/>
        <v>105395000</v>
      </c>
      <c r="D14" s="5">
        <f t="shared" si="1"/>
        <v>92574000</v>
      </c>
      <c r="E14" s="5">
        <f t="shared" si="1"/>
        <v>92242756</v>
      </c>
      <c r="F14" s="24">
        <f t="shared" si="0"/>
        <v>0.8752099814981735</v>
      </c>
    </row>
    <row r="15" spans="1:6" ht="26.2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6.25">
      <c r="A17" s="7" t="s">
        <v>155</v>
      </c>
      <c r="B17" s="4" t="s">
        <v>156</v>
      </c>
      <c r="C17" s="5">
        <f t="shared" si="2"/>
        <v>12161000</v>
      </c>
      <c r="D17" s="5">
        <f t="shared" si="2"/>
        <v>11759000</v>
      </c>
      <c r="E17" s="5">
        <f t="shared" si="2"/>
        <v>11427823</v>
      </c>
      <c r="F17" s="24">
        <f t="shared" si="0"/>
        <v>0.9397107968094729</v>
      </c>
    </row>
    <row r="18" spans="1:6" ht="26.25">
      <c r="A18" s="7" t="s">
        <v>157</v>
      </c>
      <c r="B18" s="4" t="s">
        <v>158</v>
      </c>
      <c r="C18" s="5">
        <f>C19+C23</f>
        <v>151323000</v>
      </c>
      <c r="D18" s="5">
        <f>D19+D23</f>
        <v>206794000</v>
      </c>
      <c r="E18" s="5">
        <f>E19+E23</f>
        <v>206815840</v>
      </c>
      <c r="F18" s="24">
        <f t="shared" si="0"/>
        <v>1.36671781553366</v>
      </c>
    </row>
    <row r="19" spans="1:6" ht="26.25">
      <c r="A19" s="7" t="s">
        <v>159</v>
      </c>
      <c r="B19" s="4" t="s">
        <v>160</v>
      </c>
      <c r="C19" s="5">
        <f>C20+C21+C22</f>
        <v>150223000</v>
      </c>
      <c r="D19" s="5">
        <f>D20+D21+D22</f>
        <v>205694000</v>
      </c>
      <c r="E19" s="5">
        <f>E20+E21+E22</f>
        <v>205418473</v>
      </c>
      <c r="F19" s="24">
        <f t="shared" si="0"/>
        <v>1.3674235836057063</v>
      </c>
    </row>
    <row r="20" spans="1:6" ht="26.2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6.25">
      <c r="A22" s="7" t="s">
        <v>165</v>
      </c>
      <c r="B22" s="4" t="s">
        <v>166</v>
      </c>
      <c r="C22" s="5">
        <f t="shared" si="3"/>
        <v>79623000</v>
      </c>
      <c r="D22" s="5">
        <f t="shared" si="3"/>
        <v>112210000</v>
      </c>
      <c r="E22" s="5">
        <f t="shared" si="3"/>
        <v>111934473</v>
      </c>
      <c r="F22" s="24">
        <f t="shared" si="0"/>
        <v>1.4058057722014996</v>
      </c>
    </row>
    <row r="23" spans="1:6" ht="26.2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6.2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6.25">
      <c r="A31" s="7" t="s">
        <v>180</v>
      </c>
      <c r="B31" s="4" t="s">
        <v>17</v>
      </c>
      <c r="C31" s="5">
        <f>C32+C35+C38</f>
        <v>54708000</v>
      </c>
      <c r="D31" s="5">
        <f>D32+D35+D38</f>
        <v>7313000</v>
      </c>
      <c r="E31" s="5">
        <f>E32+E35+E38</f>
        <v>11071060</v>
      </c>
      <c r="F31" s="24">
        <f t="shared" si="0"/>
        <v>0.20236638151641442</v>
      </c>
    </row>
    <row r="32" spans="1:6" ht="39">
      <c r="A32" s="7" t="s">
        <v>181</v>
      </c>
      <c r="B32" s="4" t="s">
        <v>182</v>
      </c>
      <c r="C32" s="5">
        <f>C34+C33</f>
        <v>3000000</v>
      </c>
      <c r="D32" s="5">
        <f>D34+D33</f>
        <v>3000000</v>
      </c>
      <c r="E32" s="5">
        <f>E34+E33</f>
        <v>3024344</v>
      </c>
      <c r="F32" s="24">
        <f t="shared" si="0"/>
        <v>1.0081146666666667</v>
      </c>
    </row>
    <row r="33" spans="1:6" ht="26.2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6.25">
      <c r="A36" s="7" t="s">
        <v>187</v>
      </c>
      <c r="B36" s="4" t="s">
        <v>188</v>
      </c>
      <c r="C36" s="5">
        <f t="shared" si="8"/>
        <v>0</v>
      </c>
      <c r="D36" s="5">
        <f t="shared" si="8"/>
        <v>113000</v>
      </c>
      <c r="E36" s="5">
        <f t="shared" si="8"/>
        <v>192249</v>
      </c>
      <c r="F36" s="24" t="e">
        <f t="shared" si="7"/>
        <v>#DIV/0!</v>
      </c>
    </row>
    <row r="37" spans="1:6" ht="26.25">
      <c r="A37" s="7" t="s">
        <v>189</v>
      </c>
      <c r="B37" s="4" t="s">
        <v>190</v>
      </c>
      <c r="C37" s="5">
        <f>C334</f>
        <v>0</v>
      </c>
      <c r="D37" s="5">
        <f>D334</f>
        <v>113000</v>
      </c>
      <c r="E37" s="5">
        <f>E334</f>
        <v>192249</v>
      </c>
      <c r="F37" s="24" t="e">
        <f t="shared" si="7"/>
        <v>#DIV/0!</v>
      </c>
    </row>
    <row r="38" spans="1:6" ht="39">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6.2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4.25">
      <c r="A43" s="7" t="s">
        <v>385</v>
      </c>
      <c r="B43" s="4" t="s">
        <v>41</v>
      </c>
      <c r="C43" s="5">
        <f>C44</f>
        <v>0</v>
      </c>
      <c r="D43" s="5">
        <f>D44</f>
        <v>126000</v>
      </c>
      <c r="E43" s="5">
        <f>E44</f>
        <v>184490</v>
      </c>
      <c r="F43" s="24"/>
    </row>
    <row r="44" spans="1:6" ht="14.25">
      <c r="A44" s="7" t="s">
        <v>386</v>
      </c>
      <c r="B44" s="21">
        <v>3902</v>
      </c>
      <c r="C44" s="5">
        <f>C45+C46</f>
        <v>0</v>
      </c>
      <c r="D44" s="5">
        <f>D45+D46</f>
        <v>126000</v>
      </c>
      <c r="E44" s="5">
        <f>E45+E46</f>
        <v>184490</v>
      </c>
      <c r="F44" s="24"/>
    </row>
    <row r="45" spans="1:6" ht="14.25">
      <c r="A45" s="7" t="s">
        <v>44</v>
      </c>
      <c r="B45" s="21">
        <v>390201</v>
      </c>
      <c r="C45" s="5">
        <f aca="true" t="shared" si="10" ref="C45:E46">C474</f>
        <v>0</v>
      </c>
      <c r="D45" s="5">
        <f t="shared" si="10"/>
        <v>12000</v>
      </c>
      <c r="E45" s="5">
        <f t="shared" si="10"/>
        <v>13146</v>
      </c>
      <c r="F45" s="24"/>
    </row>
    <row r="46" spans="1:6" ht="14.25">
      <c r="A46" s="7" t="s">
        <v>438</v>
      </c>
      <c r="B46" s="21">
        <v>390207</v>
      </c>
      <c r="C46" s="5">
        <f t="shared" si="10"/>
        <v>0</v>
      </c>
      <c r="D46" s="5">
        <f t="shared" si="10"/>
        <v>114000</v>
      </c>
      <c r="E46" s="5">
        <f t="shared" si="10"/>
        <v>171344</v>
      </c>
      <c r="F46" s="24"/>
    </row>
    <row r="47" spans="1:6" ht="14.25">
      <c r="A47" s="7" t="s">
        <v>387</v>
      </c>
      <c r="B47" s="23" t="s">
        <v>379</v>
      </c>
      <c r="C47" s="5">
        <f>C48</f>
        <v>0</v>
      </c>
      <c r="D47" s="5">
        <f>D48</f>
        <v>0</v>
      </c>
      <c r="E47" s="5">
        <f>E48</f>
        <v>0</v>
      </c>
      <c r="F47" s="24"/>
    </row>
    <row r="48" spans="1:6" ht="14.25">
      <c r="A48" s="7" t="s">
        <v>388</v>
      </c>
      <c r="B48" s="23" t="s">
        <v>390</v>
      </c>
      <c r="C48" s="5">
        <f>C49+C50</f>
        <v>0</v>
      </c>
      <c r="D48" s="5">
        <f>D49+D50</f>
        <v>0</v>
      </c>
      <c r="E48" s="5">
        <f>E49+E50</f>
        <v>0</v>
      </c>
      <c r="F48" s="24"/>
    </row>
    <row r="49" spans="1:6" ht="27">
      <c r="A49" s="7" t="s">
        <v>392</v>
      </c>
      <c r="B49" s="23" t="s">
        <v>393</v>
      </c>
      <c r="C49" s="5">
        <f>C342</f>
        <v>0</v>
      </c>
      <c r="D49" s="5">
        <f>D342</f>
        <v>0</v>
      </c>
      <c r="E49" s="5">
        <f>E342</f>
        <v>0</v>
      </c>
      <c r="F49" s="24"/>
    </row>
    <row r="50" spans="1:6" ht="27">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6.25">
      <c r="A52" s="7" t="s">
        <v>195</v>
      </c>
      <c r="B52" s="4" t="s">
        <v>49</v>
      </c>
      <c r="C52" s="5">
        <f t="shared" si="11"/>
        <v>62233000</v>
      </c>
      <c r="D52" s="5">
        <f t="shared" si="11"/>
        <v>62621000</v>
      </c>
      <c r="E52" s="5">
        <f t="shared" si="11"/>
        <v>25768261</v>
      </c>
      <c r="F52" s="24">
        <f t="shared" si="12"/>
        <v>0.4140610447833143</v>
      </c>
    </row>
    <row r="53" spans="1:6" ht="78.75">
      <c r="A53" s="7" t="s">
        <v>196</v>
      </c>
      <c r="B53" s="4" t="s">
        <v>197</v>
      </c>
      <c r="C53" s="5">
        <f>C58+C60+C61+C62+C54+C59+C63</f>
        <v>62233000</v>
      </c>
      <c r="D53" s="5">
        <f>D58+D60+D61+D62+D54+D59+D63</f>
        <v>62621000</v>
      </c>
      <c r="E53" s="5">
        <f>E58+E60+E61+E62+E54+E59+E63</f>
        <v>25768261</v>
      </c>
      <c r="F53" s="24">
        <f t="shared" si="12"/>
        <v>0.4140610447833143</v>
      </c>
    </row>
    <row r="54" spans="1:6" ht="39">
      <c r="A54" s="7" t="s">
        <v>359</v>
      </c>
      <c r="B54" s="4" t="s">
        <v>361</v>
      </c>
      <c r="C54" s="5">
        <f>C57+C55+C56</f>
        <v>10000000</v>
      </c>
      <c r="D54" s="5">
        <f>D57+D55+D56</f>
        <v>10000000</v>
      </c>
      <c r="E54" s="5">
        <f>E57+E55+E56</f>
        <v>9999875</v>
      </c>
      <c r="F54" s="24">
        <f t="shared" si="12"/>
        <v>0.9999875</v>
      </c>
    </row>
    <row r="55" spans="1:6" ht="39">
      <c r="A55" s="7" t="s">
        <v>410</v>
      </c>
      <c r="B55" s="4" t="s">
        <v>412</v>
      </c>
      <c r="C55" s="5">
        <f aca="true" t="shared" si="13" ref="C55:E57">C483</f>
        <v>0</v>
      </c>
      <c r="D55" s="5">
        <f t="shared" si="13"/>
        <v>45000</v>
      </c>
      <c r="E55" s="5">
        <f t="shared" si="13"/>
        <v>44875</v>
      </c>
      <c r="F55" s="24" t="e">
        <f t="shared" si="12"/>
        <v>#DIV/0!</v>
      </c>
    </row>
    <row r="56" spans="1:6" ht="26.25">
      <c r="A56" s="7" t="s">
        <v>411</v>
      </c>
      <c r="B56" s="4" t="s">
        <v>413</v>
      </c>
      <c r="C56" s="5">
        <f t="shared" si="13"/>
        <v>0</v>
      </c>
      <c r="D56" s="5">
        <f t="shared" si="13"/>
        <v>90000</v>
      </c>
      <c r="E56" s="5">
        <f t="shared" si="13"/>
        <v>90000</v>
      </c>
      <c r="F56" s="24" t="e">
        <f t="shared" si="12"/>
        <v>#DIV/0!</v>
      </c>
    </row>
    <row r="57" spans="1:6" ht="26.2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2.5">
      <c r="A61" s="7" t="s">
        <v>202</v>
      </c>
      <c r="B61" s="4" t="s">
        <v>203</v>
      </c>
      <c r="C61" s="5">
        <f t="shared" si="15"/>
        <v>14335000</v>
      </c>
      <c r="D61" s="5">
        <f t="shared" si="15"/>
        <v>14335000</v>
      </c>
      <c r="E61" s="5">
        <f t="shared" si="15"/>
        <v>503797</v>
      </c>
      <c r="F61" s="24">
        <f t="shared" si="12"/>
        <v>0.03514454133240321</v>
      </c>
    </row>
    <row r="62" spans="1:6" ht="26.25">
      <c r="A62" s="7" t="s">
        <v>204</v>
      </c>
      <c r="B62" s="4" t="s">
        <v>205</v>
      </c>
      <c r="C62" s="5">
        <f aca="true" t="shared" si="16" ref="C62:E63">C348</f>
        <v>144000</v>
      </c>
      <c r="D62" s="5">
        <f t="shared" si="16"/>
        <v>76000</v>
      </c>
      <c r="E62" s="5">
        <f t="shared" si="16"/>
        <v>0</v>
      </c>
      <c r="F62" s="24">
        <f t="shared" si="12"/>
        <v>0</v>
      </c>
    </row>
    <row r="63" spans="1:6" ht="26.2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6.25">
      <c r="A65" s="7" t="s">
        <v>208</v>
      </c>
      <c r="B65" s="4" t="s">
        <v>209</v>
      </c>
      <c r="C65" s="5">
        <f>C489</f>
        <v>0</v>
      </c>
      <c r="D65" s="5">
        <f>D489</f>
        <v>41000</v>
      </c>
      <c r="E65" s="5">
        <f>E489</f>
        <v>41312</v>
      </c>
      <c r="F65" s="24"/>
    </row>
    <row r="66" spans="1:6" ht="39">
      <c r="A66" s="7" t="s">
        <v>210</v>
      </c>
      <c r="B66" s="4" t="s">
        <v>211</v>
      </c>
      <c r="C66" s="5">
        <f>C67+C71</f>
        <v>94435000</v>
      </c>
      <c r="D66" s="5">
        <f>D67+D71</f>
        <v>94435000</v>
      </c>
      <c r="E66" s="5">
        <f>E67+E71</f>
        <v>44785366</v>
      </c>
      <c r="F66" s="24">
        <f>E66/C66</f>
        <v>0.47424541748292476</v>
      </c>
    </row>
    <row r="67" spans="1:6" ht="26.2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6.2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6.2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6.2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6.25">
      <c r="A79" s="7" t="s">
        <v>80</v>
      </c>
      <c r="B79" s="4" t="s">
        <v>81</v>
      </c>
      <c r="C79" s="5">
        <f t="shared" si="20"/>
        <v>4971000</v>
      </c>
      <c r="D79" s="5">
        <f t="shared" si="20"/>
        <v>5121000</v>
      </c>
      <c r="E79" s="5">
        <f t="shared" si="20"/>
        <v>4131347</v>
      </c>
      <c r="F79" s="24">
        <f t="shared" si="19"/>
        <v>0.8310897203781935</v>
      </c>
    </row>
    <row r="80" spans="1:6" ht="39">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7">
      <c r="A82" s="7" t="s">
        <v>375</v>
      </c>
      <c r="B82" s="4" t="s">
        <v>377</v>
      </c>
      <c r="C82" s="5">
        <f>C83</f>
        <v>0</v>
      </c>
      <c r="D82" s="5">
        <f>D83</f>
        <v>0</v>
      </c>
      <c r="E82" s="5">
        <f>E83</f>
        <v>-124970</v>
      </c>
      <c r="F82" s="24"/>
    </row>
    <row r="83" spans="1:6" ht="14.2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9">
      <c r="A85" s="7" t="s">
        <v>90</v>
      </c>
      <c r="B85" s="4" t="s">
        <v>91</v>
      </c>
      <c r="C85" s="5">
        <f>C86+C89</f>
        <v>1219000</v>
      </c>
      <c r="D85" s="5">
        <f>D86+D89</f>
        <v>1219000</v>
      </c>
      <c r="E85" s="5">
        <f>E86+E89</f>
        <v>1042166</v>
      </c>
      <c r="F85" s="24">
        <f>E85/C85</f>
        <v>0.854935192780968</v>
      </c>
    </row>
    <row r="86" spans="1:6" ht="26.2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7">
      <c r="A97" s="7" t="s">
        <v>375</v>
      </c>
      <c r="B97" s="4" t="s">
        <v>377</v>
      </c>
      <c r="C97" s="5">
        <f>C98</f>
        <v>0</v>
      </c>
      <c r="D97" s="5">
        <f>D98</f>
        <v>0</v>
      </c>
      <c r="E97" s="5"/>
      <c r="F97" s="24"/>
    </row>
    <row r="98" spans="1:6" ht="27">
      <c r="A98" s="7" t="s">
        <v>384</v>
      </c>
      <c r="B98" s="21">
        <v>8501</v>
      </c>
      <c r="C98" s="5">
        <f>C515</f>
        <v>0</v>
      </c>
      <c r="D98" s="5">
        <f>D515</f>
        <v>0</v>
      </c>
      <c r="E98" s="5"/>
      <c r="F98" s="24"/>
    </row>
    <row r="99" spans="1:6" ht="26.2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6.25">
      <c r="A102" s="7" t="s">
        <v>80</v>
      </c>
      <c r="B102" s="4" t="s">
        <v>81</v>
      </c>
      <c r="C102" s="5">
        <f t="shared" si="25"/>
        <v>745000</v>
      </c>
      <c r="D102" s="5">
        <f t="shared" si="25"/>
        <v>826000</v>
      </c>
      <c r="E102" s="5">
        <f t="shared" si="25"/>
        <v>817279</v>
      </c>
      <c r="F102" s="24">
        <f t="shared" si="24"/>
        <v>1.0970187919463088</v>
      </c>
    </row>
    <row r="103" spans="1:6" ht="26.25">
      <c r="A103" s="7" t="s">
        <v>232</v>
      </c>
      <c r="B103" s="4" t="s">
        <v>233</v>
      </c>
      <c r="C103" s="5">
        <f aca="true" t="shared" si="26" ref="C103:E104">C104</f>
        <v>8188000</v>
      </c>
      <c r="D103" s="5">
        <f t="shared" si="26"/>
        <v>9314000</v>
      </c>
      <c r="E103" s="5">
        <f t="shared" si="26"/>
        <v>9221786</v>
      </c>
      <c r="F103" s="24">
        <f t="shared" si="24"/>
        <v>1.1262562286272595</v>
      </c>
    </row>
    <row r="104" spans="1:6" ht="52.5">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7">
      <c r="A106" s="7" t="s">
        <v>375</v>
      </c>
      <c r="B106" s="4" t="s">
        <v>377</v>
      </c>
      <c r="C106" s="5">
        <f>C107</f>
        <v>0</v>
      </c>
      <c r="D106" s="5">
        <f>D107</f>
        <v>0</v>
      </c>
      <c r="E106" s="5">
        <f>E107</f>
        <v>-6056</v>
      </c>
      <c r="F106" s="24"/>
    </row>
    <row r="107" spans="1:6" ht="27">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6.2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6.25">
      <c r="A121" s="7" t="s">
        <v>229</v>
      </c>
      <c r="B121" s="4" t="s">
        <v>176</v>
      </c>
      <c r="C121" s="5">
        <f>C122</f>
        <v>250000</v>
      </c>
      <c r="D121" s="5">
        <f>D122</f>
        <v>170000</v>
      </c>
      <c r="E121" s="5">
        <f>E122</f>
        <v>162189</v>
      </c>
      <c r="F121" s="24">
        <f t="shared" si="27"/>
        <v>0.648756</v>
      </c>
    </row>
    <row r="122" spans="1:6" ht="26.25">
      <c r="A122" s="7" t="s">
        <v>230</v>
      </c>
      <c r="B122" s="4" t="s">
        <v>231</v>
      </c>
      <c r="C122" s="5">
        <f>C375</f>
        <v>250000</v>
      </c>
      <c r="D122" s="5">
        <f>D375</f>
        <v>170000</v>
      </c>
      <c r="E122" s="5">
        <f>E375</f>
        <v>162189</v>
      </c>
      <c r="F122" s="24">
        <f t="shared" si="27"/>
        <v>0.648756</v>
      </c>
    </row>
    <row r="123" spans="1:6" ht="26.2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6.2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6.25">
      <c r="A133" s="7" t="s">
        <v>313</v>
      </c>
      <c r="B133" s="4" t="s">
        <v>314</v>
      </c>
      <c r="C133" s="5">
        <f>C134+C146+C164+C198</f>
        <v>207600000</v>
      </c>
      <c r="D133" s="5">
        <f>D134+D146+D164+D198</f>
        <v>262599000</v>
      </c>
      <c r="E133" s="5">
        <f>E134+E146+E164+E198</f>
        <v>233113719</v>
      </c>
      <c r="F133" s="24">
        <f t="shared" si="27"/>
        <v>1.1228984537572255</v>
      </c>
    </row>
    <row r="134" spans="1:6" ht="26.2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6.2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6.25">
      <c r="A148" s="7" t="s">
        <v>232</v>
      </c>
      <c r="B148" s="4" t="s">
        <v>233</v>
      </c>
      <c r="C148" s="5">
        <f t="shared" si="35"/>
        <v>4250000</v>
      </c>
      <c r="D148" s="5">
        <f t="shared" si="35"/>
        <v>4475000</v>
      </c>
      <c r="E148" s="5">
        <f t="shared" si="35"/>
        <v>3511732</v>
      </c>
      <c r="F148" s="24">
        <f t="shared" si="27"/>
        <v>0.8262898823529412</v>
      </c>
    </row>
    <row r="149" spans="1:6" ht="52.5">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6.2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6.2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6.2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9">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6.2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6.25">
      <c r="A167" s="7" t="s">
        <v>80</v>
      </c>
      <c r="B167" s="4" t="s">
        <v>81</v>
      </c>
      <c r="C167" s="5">
        <f t="shared" si="40"/>
        <v>2146000</v>
      </c>
      <c r="D167" s="5">
        <f t="shared" si="40"/>
        <v>1382000</v>
      </c>
      <c r="E167" s="5">
        <f t="shared" si="40"/>
        <v>1219768</v>
      </c>
      <c r="F167" s="24">
        <f t="shared" si="39"/>
        <v>0.5683914259086673</v>
      </c>
    </row>
    <row r="168" spans="1:6" ht="26.25">
      <c r="A168" s="7" t="s">
        <v>232</v>
      </c>
      <c r="B168" s="4" t="s">
        <v>233</v>
      </c>
      <c r="C168" s="5">
        <f aca="true" t="shared" si="41" ref="C168:E169">C169</f>
        <v>28549000</v>
      </c>
      <c r="D168" s="5">
        <f t="shared" si="41"/>
        <v>40225000</v>
      </c>
      <c r="E168" s="5">
        <f t="shared" si="41"/>
        <v>39601553</v>
      </c>
      <c r="F168" s="24">
        <f t="shared" si="39"/>
        <v>1.3871432624610318</v>
      </c>
    </row>
    <row r="169" spans="1:6" ht="52.5">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9">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7">
      <c r="A180" s="7" t="s">
        <v>375</v>
      </c>
      <c r="B180" s="4" t="s">
        <v>377</v>
      </c>
      <c r="C180" s="5">
        <f>C181</f>
        <v>0</v>
      </c>
      <c r="D180" s="5">
        <f>D181</f>
        <v>0</v>
      </c>
      <c r="E180" s="5">
        <f>E181</f>
        <v>-33582</v>
      </c>
      <c r="F180" s="24"/>
    </row>
    <row r="181" spans="1:6" ht="14.2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6.2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9">
      <c r="A186" s="7" t="s">
        <v>291</v>
      </c>
      <c r="B186" s="4" t="s">
        <v>292</v>
      </c>
      <c r="C186" s="5">
        <f aca="true" t="shared" si="47" ref="C186:E187">C187</f>
        <v>1949000</v>
      </c>
      <c r="D186" s="5">
        <f t="shared" si="47"/>
        <v>1949000</v>
      </c>
      <c r="E186" s="5">
        <f t="shared" si="47"/>
        <v>0</v>
      </c>
      <c r="F186" s="24">
        <f t="shared" si="45"/>
        <v>0</v>
      </c>
    </row>
    <row r="187" spans="1:6" ht="26.2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9">
      <c r="A189" s="7" t="s">
        <v>90</v>
      </c>
      <c r="B189" s="4" t="s">
        <v>91</v>
      </c>
      <c r="C189" s="5">
        <f>C190</f>
        <v>13541000</v>
      </c>
      <c r="D189" s="5">
        <f>D190</f>
        <v>13401000</v>
      </c>
      <c r="E189" s="5">
        <f>E190</f>
        <v>2611122</v>
      </c>
      <c r="F189" s="24">
        <f t="shared" si="45"/>
        <v>0.1928308101321911</v>
      </c>
    </row>
    <row r="190" spans="1:6" ht="26.2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9">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6.25">
      <c r="A201" s="7" t="s">
        <v>80</v>
      </c>
      <c r="B201" s="4" t="s">
        <v>81</v>
      </c>
      <c r="C201" s="5">
        <f t="shared" si="50"/>
        <v>8000000</v>
      </c>
      <c r="D201" s="5">
        <f t="shared" si="50"/>
        <v>24978000</v>
      </c>
      <c r="E201" s="5">
        <f t="shared" si="50"/>
        <v>18883484</v>
      </c>
      <c r="F201" s="24">
        <f t="shared" si="45"/>
        <v>2.3604355</v>
      </c>
    </row>
    <row r="202" spans="1:6" ht="26.25">
      <c r="A202" s="7" t="s">
        <v>232</v>
      </c>
      <c r="B202" s="4" t="s">
        <v>233</v>
      </c>
      <c r="C202" s="5">
        <f aca="true" t="shared" si="51" ref="C202:E203">C203</f>
        <v>0</v>
      </c>
      <c r="D202" s="5">
        <f t="shared" si="51"/>
        <v>1177000</v>
      </c>
      <c r="E202" s="5">
        <f t="shared" si="51"/>
        <v>970132</v>
      </c>
      <c r="F202" s="24" t="e">
        <f t="shared" si="45"/>
        <v>#DIV/0!</v>
      </c>
    </row>
    <row r="203" spans="1:6" ht="52.5">
      <c r="A203" s="7" t="s">
        <v>234</v>
      </c>
      <c r="B203" s="4" t="s">
        <v>235</v>
      </c>
      <c r="C203" s="5">
        <f t="shared" si="51"/>
        <v>0</v>
      </c>
      <c r="D203" s="5">
        <f t="shared" si="51"/>
        <v>1177000</v>
      </c>
      <c r="E203" s="5">
        <f t="shared" si="51"/>
        <v>970132</v>
      </c>
      <c r="F203" s="24" t="e">
        <f t="shared" si="45"/>
        <v>#DIV/0!</v>
      </c>
    </row>
    <row r="204" spans="1:6" ht="39">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9">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9">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7">
      <c r="A215" s="7" t="s">
        <v>375</v>
      </c>
      <c r="B215" s="4" t="s">
        <v>377</v>
      </c>
      <c r="C215" s="5">
        <f>C216</f>
        <v>0</v>
      </c>
      <c r="D215" s="5">
        <f>D216</f>
        <v>0</v>
      </c>
      <c r="E215" s="5">
        <f>E216</f>
        <v>-1199906</v>
      </c>
      <c r="F215" s="24"/>
    </row>
    <row r="216" spans="1:6" ht="14.2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9">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6.25">
      <c r="A229" s="7" t="s">
        <v>323</v>
      </c>
      <c r="B229" s="4" t="s">
        <v>324</v>
      </c>
      <c r="C229" s="5">
        <f>C230+C235</f>
        <v>58237000</v>
      </c>
      <c r="D229" s="5">
        <f>D230+D235</f>
        <v>14985000</v>
      </c>
      <c r="E229" s="5">
        <f>E230+E235</f>
        <v>10862014</v>
      </c>
      <c r="F229" s="24">
        <f t="shared" si="59"/>
        <v>0.18651396878273263</v>
      </c>
    </row>
    <row r="230" spans="1:6" ht="26.2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9">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6.2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7">
      <c r="A242" s="7" t="s">
        <v>375</v>
      </c>
      <c r="B242" s="4" t="s">
        <v>377</v>
      </c>
      <c r="C242" s="5">
        <f>C243</f>
        <v>0</v>
      </c>
      <c r="D242" s="5">
        <f>D243</f>
        <v>0</v>
      </c>
      <c r="E242" s="5">
        <f>E243</f>
        <v>-66646</v>
      </c>
      <c r="F242" s="24"/>
    </row>
    <row r="243" spans="1:6" ht="14.2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9">
      <c r="A245" s="7" t="s">
        <v>291</v>
      </c>
      <c r="B245" s="4" t="s">
        <v>292</v>
      </c>
      <c r="C245" s="5">
        <f>C246</f>
        <v>0</v>
      </c>
      <c r="D245" s="5">
        <f>D246</f>
        <v>0</v>
      </c>
      <c r="E245" s="5"/>
      <c r="F245" s="24"/>
    </row>
    <row r="246" spans="1:6" ht="26.2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7">
      <c r="A252" s="7" t="s">
        <v>375</v>
      </c>
      <c r="B252" s="4" t="s">
        <v>377</v>
      </c>
      <c r="C252" s="5">
        <f>C253</f>
        <v>0</v>
      </c>
      <c r="D252" s="5">
        <f>D253</f>
        <v>0</v>
      </c>
      <c r="E252" s="5">
        <f>E253</f>
        <v>-18000</v>
      </c>
      <c r="F252" s="24"/>
    </row>
    <row r="253" spans="1:6" ht="27">
      <c r="A253" s="7" t="s">
        <v>384</v>
      </c>
      <c r="B253" s="21">
        <v>8501</v>
      </c>
      <c r="C253" s="5">
        <f>C600</f>
        <v>0</v>
      </c>
      <c r="D253" s="5">
        <f>D600</f>
        <v>0</v>
      </c>
      <c r="E253" s="5">
        <f>E600</f>
        <v>-18000</v>
      </c>
      <c r="F253" s="24"/>
    </row>
    <row r="254" spans="1:6" ht="26.25">
      <c r="A254" s="7" t="s">
        <v>329</v>
      </c>
      <c r="B254" s="4" t="s">
        <v>330</v>
      </c>
      <c r="C254" s="5">
        <f>C255+C258+C292</f>
        <v>265111000</v>
      </c>
      <c r="D254" s="5">
        <f>D255+D258+D292</f>
        <v>246702000</v>
      </c>
      <c r="E254" s="5">
        <f>E255+E258+E292</f>
        <v>132269962</v>
      </c>
      <c r="F254" s="24">
        <f aca="true" t="shared" si="63" ref="F254:F269">E254/C254</f>
        <v>0.49892294925521763</v>
      </c>
    </row>
    <row r="255" spans="1:6" ht="26.2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6.2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6.2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6.2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7">
      <c r="A270" s="7" t="s">
        <v>375</v>
      </c>
      <c r="B270" s="4" t="s">
        <v>377</v>
      </c>
      <c r="C270" s="5">
        <f>C271</f>
        <v>0</v>
      </c>
      <c r="D270" s="5">
        <f>D271</f>
        <v>0</v>
      </c>
      <c r="E270" s="5">
        <f>E271</f>
        <v>-83</v>
      </c>
      <c r="F270" s="24"/>
    </row>
    <row r="271" spans="1:6" ht="14.2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6.2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9">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9">
      <c r="A280" s="7" t="s">
        <v>90</v>
      </c>
      <c r="B280" s="4" t="s">
        <v>91</v>
      </c>
      <c r="C280" s="5">
        <f>C281</f>
        <v>104222000</v>
      </c>
      <c r="D280" s="5">
        <f>D281</f>
        <v>104222000</v>
      </c>
      <c r="E280" s="5">
        <f>E281</f>
        <v>41272987</v>
      </c>
      <c r="F280" s="24">
        <f t="shared" si="66"/>
        <v>0.3960103145209265</v>
      </c>
    </row>
    <row r="281" spans="1:6" ht="26.2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7">
      <c r="A290" s="7" t="s">
        <v>375</v>
      </c>
      <c r="B290" s="4" t="s">
        <v>377</v>
      </c>
      <c r="C290" s="5">
        <f>C291</f>
        <v>0</v>
      </c>
      <c r="D290" s="5">
        <f>D291</f>
        <v>0</v>
      </c>
      <c r="E290" s="5">
        <f>E291</f>
        <v>-1000733</v>
      </c>
      <c r="F290" s="24"/>
    </row>
    <row r="291" spans="1:6" ht="27">
      <c r="A291" s="7" t="s">
        <v>384</v>
      </c>
      <c r="B291" s="21">
        <v>8501</v>
      </c>
      <c r="C291" s="5">
        <f>C622</f>
        <v>0</v>
      </c>
      <c r="D291" s="5">
        <f>D622</f>
        <v>0</v>
      </c>
      <c r="E291" s="5">
        <f>E622</f>
        <v>-1000733</v>
      </c>
      <c r="F291" s="24"/>
    </row>
    <row r="292" spans="1:6" ht="26.2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6.25">
      <c r="A294" s="7" t="s">
        <v>80</v>
      </c>
      <c r="B294" s="4" t="s">
        <v>81</v>
      </c>
      <c r="C294" s="5">
        <f>C462</f>
        <v>6302000</v>
      </c>
      <c r="D294" s="5">
        <f>D462</f>
        <v>8107000</v>
      </c>
      <c r="E294" s="5">
        <f>E462</f>
        <v>6293207</v>
      </c>
      <c r="F294" s="24">
        <f t="shared" si="66"/>
        <v>0.998604728657569</v>
      </c>
    </row>
    <row r="295" spans="1:6" ht="26.25">
      <c r="A295" s="7" t="s">
        <v>232</v>
      </c>
      <c r="B295" s="4" t="s">
        <v>233</v>
      </c>
      <c r="C295" s="5">
        <f>C296</f>
        <v>250000</v>
      </c>
      <c r="D295" s="5">
        <f>D296</f>
        <v>248000</v>
      </c>
      <c r="E295" s="5">
        <f>E296</f>
        <v>247200</v>
      </c>
      <c r="F295" s="24">
        <f t="shared" si="66"/>
        <v>0.9888</v>
      </c>
    </row>
    <row r="296" spans="1:6" ht="52.5">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9">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6.2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6.2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6.25">
      <c r="A311" s="7" t="s">
        <v>149</v>
      </c>
      <c r="B311" s="4" t="s">
        <v>150</v>
      </c>
      <c r="C311" s="5">
        <f t="shared" si="73"/>
        <v>105395000</v>
      </c>
      <c r="D311" s="5">
        <f t="shared" si="73"/>
        <v>92574000</v>
      </c>
      <c r="E311" s="5">
        <f t="shared" si="73"/>
        <v>92242756</v>
      </c>
      <c r="F311" s="24">
        <f t="shared" si="74"/>
        <v>0.8752099814981735</v>
      </c>
    </row>
    <row r="312" spans="1:6" ht="26.2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6.25">
      <c r="A314" s="7" t="s">
        <v>155</v>
      </c>
      <c r="B314" s="4" t="s">
        <v>156</v>
      </c>
      <c r="C314" s="5">
        <v>12161000</v>
      </c>
      <c r="D314" s="5">
        <v>11759000</v>
      </c>
      <c r="E314" s="5">
        <v>11427823</v>
      </c>
      <c r="F314" s="24">
        <f t="shared" si="74"/>
        <v>0.9397107968094729</v>
      </c>
    </row>
    <row r="315" spans="1:6" ht="26.25">
      <c r="A315" s="7" t="s">
        <v>157</v>
      </c>
      <c r="B315" s="4" t="s">
        <v>158</v>
      </c>
      <c r="C315" s="5">
        <f>C316+C320</f>
        <v>151323000</v>
      </c>
      <c r="D315" s="5">
        <f>D316+D320</f>
        <v>206794000</v>
      </c>
      <c r="E315" s="5">
        <f>E316+E320</f>
        <v>206815840</v>
      </c>
      <c r="F315" s="24">
        <f t="shared" si="74"/>
        <v>1.36671781553366</v>
      </c>
    </row>
    <row r="316" spans="1:6" ht="26.25">
      <c r="A316" s="7" t="s">
        <v>159</v>
      </c>
      <c r="B316" s="4" t="s">
        <v>160</v>
      </c>
      <c r="C316" s="5">
        <f>C317+C318+C319</f>
        <v>150223000</v>
      </c>
      <c r="D316" s="5">
        <f>D317+D318+D319</f>
        <v>205694000</v>
      </c>
      <c r="E316" s="5">
        <f>E317+E318+E319</f>
        <v>205418473</v>
      </c>
      <c r="F316" s="24">
        <f t="shared" si="74"/>
        <v>1.3674235836057063</v>
      </c>
    </row>
    <row r="317" spans="1:6" ht="26.2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6.25">
      <c r="A319" s="7" t="s">
        <v>165</v>
      </c>
      <c r="B319" s="4" t="s">
        <v>166</v>
      </c>
      <c r="C319" s="5">
        <v>79623000</v>
      </c>
      <c r="D319" s="5">
        <v>112210000</v>
      </c>
      <c r="E319" s="5">
        <v>111934473</v>
      </c>
      <c r="F319" s="24">
        <f t="shared" si="74"/>
        <v>1.4058057722014996</v>
      </c>
    </row>
    <row r="320" spans="1:6" ht="26.2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6.2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6.25">
      <c r="A328" s="7" t="s">
        <v>180</v>
      </c>
      <c r="B328" s="4" t="s">
        <v>17</v>
      </c>
      <c r="C328" s="5">
        <f>C329+C332+C335+C338</f>
        <v>44708000</v>
      </c>
      <c r="D328" s="5">
        <f>D329+D332+D335+D338</f>
        <v>-3239000</v>
      </c>
      <c r="E328" s="5">
        <f>E329+E332+E335+E338</f>
        <v>11071060</v>
      </c>
      <c r="F328" s="24">
        <f t="shared" si="74"/>
        <v>0.24763040171781336</v>
      </c>
    </row>
    <row r="329" spans="1:6" ht="39">
      <c r="A329" s="7" t="s">
        <v>339</v>
      </c>
      <c r="B329" s="4" t="s">
        <v>182</v>
      </c>
      <c r="C329" s="5">
        <f>C331+C330</f>
        <v>3000000</v>
      </c>
      <c r="D329" s="5">
        <f>D331+D330</f>
        <v>3000000</v>
      </c>
      <c r="E329" s="5">
        <f>E331+E330</f>
        <v>3024344</v>
      </c>
      <c r="F329" s="24">
        <f t="shared" si="74"/>
        <v>1.0081146666666667</v>
      </c>
    </row>
    <row r="330" spans="1:6" ht="26.2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6.25">
      <c r="A333" s="7" t="s">
        <v>187</v>
      </c>
      <c r="B333" s="4" t="s">
        <v>188</v>
      </c>
      <c r="C333" s="5">
        <f t="shared" si="77"/>
        <v>0</v>
      </c>
      <c r="D333" s="5">
        <f t="shared" si="77"/>
        <v>113000</v>
      </c>
      <c r="E333" s="5">
        <f t="shared" si="77"/>
        <v>192249</v>
      </c>
      <c r="F333" s="24" t="e">
        <f t="shared" si="76"/>
        <v>#DIV/0!</v>
      </c>
    </row>
    <row r="334" spans="1:6" ht="26.25">
      <c r="A334" s="7" t="s">
        <v>189</v>
      </c>
      <c r="B334" s="4" t="s">
        <v>190</v>
      </c>
      <c r="C334" s="5"/>
      <c r="D334" s="5">
        <v>113000</v>
      </c>
      <c r="E334" s="5">
        <v>192249</v>
      </c>
      <c r="F334" s="24" t="e">
        <f t="shared" si="76"/>
        <v>#DIV/0!</v>
      </c>
    </row>
    <row r="335" spans="1:6" ht="39">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6.25">
      <c r="A338" s="7" t="s">
        <v>404</v>
      </c>
      <c r="B338" s="4" t="s">
        <v>400</v>
      </c>
      <c r="C338" s="5">
        <f>C339</f>
        <v>-10000000</v>
      </c>
      <c r="D338" s="5">
        <f>D339</f>
        <v>-10552000</v>
      </c>
      <c r="E338" s="5">
        <f>E339</f>
        <v>0</v>
      </c>
      <c r="F338" s="24">
        <f t="shared" si="76"/>
        <v>0</v>
      </c>
    </row>
    <row r="339" spans="1:6" ht="26.25">
      <c r="A339" s="7" t="s">
        <v>127</v>
      </c>
      <c r="B339" s="4" t="s">
        <v>405</v>
      </c>
      <c r="C339" s="5">
        <v>-10000000</v>
      </c>
      <c r="D339" s="5">
        <v>-10552000</v>
      </c>
      <c r="E339" s="5"/>
      <c r="F339" s="24">
        <f t="shared" si="76"/>
        <v>0</v>
      </c>
    </row>
    <row r="340" spans="1:6" ht="14.25">
      <c r="A340" s="7" t="s">
        <v>387</v>
      </c>
      <c r="B340" s="23" t="s">
        <v>379</v>
      </c>
      <c r="C340" s="5">
        <f aca="true" t="shared" si="78" ref="C340:E341">C341</f>
        <v>0</v>
      </c>
      <c r="D340" s="5">
        <f t="shared" si="78"/>
        <v>0</v>
      </c>
      <c r="E340" s="5">
        <f t="shared" si="78"/>
        <v>0</v>
      </c>
      <c r="F340" s="24"/>
    </row>
    <row r="341" spans="1:6" ht="14.25">
      <c r="A341" s="7" t="s">
        <v>388</v>
      </c>
      <c r="B341" s="23" t="s">
        <v>390</v>
      </c>
      <c r="C341" s="5">
        <f t="shared" si="78"/>
        <v>0</v>
      </c>
      <c r="D341" s="5">
        <f t="shared" si="78"/>
        <v>0</v>
      </c>
      <c r="E341" s="5">
        <f t="shared" si="78"/>
        <v>0</v>
      </c>
      <c r="F341" s="24"/>
    </row>
    <row r="342" spans="1:6" ht="27">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6.25">
      <c r="A344" s="7" t="s">
        <v>195</v>
      </c>
      <c r="B344" s="4" t="s">
        <v>49</v>
      </c>
      <c r="C344" s="5">
        <f t="shared" si="79"/>
        <v>1893000</v>
      </c>
      <c r="D344" s="5">
        <f t="shared" si="79"/>
        <v>2281000</v>
      </c>
      <c r="E344" s="5">
        <f t="shared" si="79"/>
        <v>1950310</v>
      </c>
      <c r="F344" s="24">
        <f t="shared" si="80"/>
        <v>1.0302746962493396</v>
      </c>
    </row>
    <row r="345" spans="1:6" ht="39">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6.25">
      <c r="A348" s="7" t="s">
        <v>343</v>
      </c>
      <c r="B348" s="4" t="s">
        <v>205</v>
      </c>
      <c r="C348" s="5">
        <v>144000</v>
      </c>
      <c r="D348" s="5">
        <v>76000</v>
      </c>
      <c r="E348" s="5"/>
      <c r="F348" s="24">
        <f t="shared" si="80"/>
        <v>0</v>
      </c>
    </row>
    <row r="349" spans="1:6" ht="26.25">
      <c r="A349" s="7" t="s">
        <v>431</v>
      </c>
      <c r="B349" s="4" t="s">
        <v>432</v>
      </c>
      <c r="C349" s="5"/>
      <c r="D349" s="5">
        <v>1017000</v>
      </c>
      <c r="E349" s="5">
        <v>1063543</v>
      </c>
      <c r="F349" s="24" t="e">
        <f t="shared" si="80"/>
        <v>#DIV/0!</v>
      </c>
    </row>
    <row r="350" spans="1:6" ht="26.2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6.2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6.25">
      <c r="A355" s="7" t="s">
        <v>80</v>
      </c>
      <c r="B355" s="4" t="s">
        <v>81</v>
      </c>
      <c r="C355" s="5">
        <v>4971000</v>
      </c>
      <c r="D355" s="5">
        <v>5121000</v>
      </c>
      <c r="E355" s="5">
        <v>4131347</v>
      </c>
      <c r="F355" s="24">
        <f t="shared" si="80"/>
        <v>0.8310897203781935</v>
      </c>
    </row>
    <row r="356" spans="1:6" ht="39">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7">
      <c r="A358" s="7" t="s">
        <v>375</v>
      </c>
      <c r="B358" s="4" t="s">
        <v>377</v>
      </c>
      <c r="C358" s="5">
        <f>C359</f>
        <v>0</v>
      </c>
      <c r="D358" s="5">
        <f>D359</f>
        <v>0</v>
      </c>
      <c r="E358" s="5">
        <f>E359</f>
        <v>-124970</v>
      </c>
      <c r="F358" s="24"/>
    </row>
    <row r="359" spans="1:6" ht="14.25">
      <c r="A359" s="7" t="s">
        <v>376</v>
      </c>
      <c r="B359" s="21">
        <v>8501</v>
      </c>
      <c r="C359" s="5"/>
      <c r="D359" s="5"/>
      <c r="E359" s="5">
        <v>-124970</v>
      </c>
      <c r="F359" s="24"/>
    </row>
    <row r="360" spans="1:6" ht="26.2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6.25">
      <c r="A363" s="7" t="s">
        <v>80</v>
      </c>
      <c r="B363" s="4" t="s">
        <v>81</v>
      </c>
      <c r="C363" s="5">
        <v>745000</v>
      </c>
      <c r="D363" s="5">
        <v>826000</v>
      </c>
      <c r="E363" s="5">
        <v>817279</v>
      </c>
      <c r="F363" s="24">
        <f t="shared" si="81"/>
        <v>1.0970187919463088</v>
      </c>
    </row>
    <row r="364" spans="1:6" ht="26.25">
      <c r="A364" s="7" t="s">
        <v>232</v>
      </c>
      <c r="B364" s="4" t="s">
        <v>233</v>
      </c>
      <c r="C364" s="5">
        <f aca="true" t="shared" si="82" ref="C364:E365">C365</f>
        <v>8188000</v>
      </c>
      <c r="D364" s="5">
        <f t="shared" si="82"/>
        <v>9314000</v>
      </c>
      <c r="E364" s="5">
        <f t="shared" si="82"/>
        <v>9221786</v>
      </c>
      <c r="F364" s="24">
        <f t="shared" si="81"/>
        <v>1.1262562286272595</v>
      </c>
    </row>
    <row r="365" spans="1:6" ht="52.5">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7">
      <c r="A367" s="7" t="s">
        <v>375</v>
      </c>
      <c r="B367" s="4" t="s">
        <v>377</v>
      </c>
      <c r="C367" s="5">
        <f>C368</f>
        <v>0</v>
      </c>
      <c r="D367" s="5">
        <f>D368</f>
        <v>0</v>
      </c>
      <c r="E367" s="5">
        <f>E368</f>
        <v>-6056</v>
      </c>
      <c r="F367" s="24"/>
    </row>
    <row r="368" spans="1:6" ht="27">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6.25">
      <c r="A374" s="7" t="s">
        <v>229</v>
      </c>
      <c r="B374" s="4" t="s">
        <v>176</v>
      </c>
      <c r="C374" s="5">
        <f>C375</f>
        <v>250000</v>
      </c>
      <c r="D374" s="5">
        <f>D375</f>
        <v>170000</v>
      </c>
      <c r="E374" s="5">
        <f>E375</f>
        <v>162189</v>
      </c>
      <c r="F374" s="24">
        <f t="shared" si="84"/>
        <v>0.648756</v>
      </c>
    </row>
    <row r="375" spans="1:6" ht="26.25">
      <c r="A375" s="7" t="s">
        <v>230</v>
      </c>
      <c r="B375" s="4" t="s">
        <v>231</v>
      </c>
      <c r="C375" s="5">
        <v>250000</v>
      </c>
      <c r="D375" s="5">
        <v>170000</v>
      </c>
      <c r="E375" s="5">
        <v>162189</v>
      </c>
      <c r="F375" s="24">
        <f t="shared" si="84"/>
        <v>0.648756</v>
      </c>
    </row>
    <row r="376" spans="1:6" ht="26.2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6.25">
      <c r="A379" s="7" t="s">
        <v>80</v>
      </c>
      <c r="B379" s="4" t="s">
        <v>81</v>
      </c>
      <c r="C379" s="5">
        <v>499000</v>
      </c>
      <c r="D379" s="5">
        <v>399000</v>
      </c>
      <c r="E379" s="5">
        <v>308450</v>
      </c>
      <c r="F379" s="24">
        <f t="shared" si="84"/>
        <v>0.6181362725450902</v>
      </c>
    </row>
    <row r="380" spans="1:6" ht="26.25">
      <c r="A380" s="7" t="s">
        <v>313</v>
      </c>
      <c r="B380" s="4" t="s">
        <v>314</v>
      </c>
      <c r="C380" s="5">
        <f>C381+C388+C395+C413</f>
        <v>158878000</v>
      </c>
      <c r="D380" s="5">
        <f>D381+D388+D395+D413</f>
        <v>216724000</v>
      </c>
      <c r="E380" s="5">
        <f>E381+E388+E395+E413</f>
        <v>205167209</v>
      </c>
      <c r="F380" s="24">
        <f t="shared" si="84"/>
        <v>1.2913506527020733</v>
      </c>
    </row>
    <row r="381" spans="1:6" ht="26.2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6.2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6.25">
      <c r="A390" s="7" t="s">
        <v>232</v>
      </c>
      <c r="B390" s="4" t="s">
        <v>233</v>
      </c>
      <c r="C390" s="5">
        <f t="shared" si="86"/>
        <v>4250000</v>
      </c>
      <c r="D390" s="5">
        <f t="shared" si="86"/>
        <v>4475000</v>
      </c>
      <c r="E390" s="5">
        <f t="shared" si="86"/>
        <v>3511732</v>
      </c>
      <c r="F390" s="24">
        <f t="shared" si="84"/>
        <v>0.8262898823529412</v>
      </c>
    </row>
    <row r="391" spans="1:6" ht="52.5">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6.2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6.2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6.25">
      <c r="A398" s="7" t="s">
        <v>80</v>
      </c>
      <c r="B398" s="4" t="s">
        <v>81</v>
      </c>
      <c r="C398" s="5">
        <v>2146000</v>
      </c>
      <c r="D398" s="5">
        <v>1382000</v>
      </c>
      <c r="E398" s="5">
        <v>1219768</v>
      </c>
      <c r="F398" s="24">
        <f t="shared" si="87"/>
        <v>0.5683914259086673</v>
      </c>
    </row>
    <row r="399" spans="1:6" ht="26.25">
      <c r="A399" s="7" t="s">
        <v>232</v>
      </c>
      <c r="B399" s="4" t="s">
        <v>233</v>
      </c>
      <c r="C399" s="5">
        <f aca="true" t="shared" si="88" ref="C399:E400">C400</f>
        <v>28549000</v>
      </c>
      <c r="D399" s="5">
        <f t="shared" si="88"/>
        <v>40225000</v>
      </c>
      <c r="E399" s="5">
        <f t="shared" si="88"/>
        <v>39601553</v>
      </c>
      <c r="F399" s="24">
        <f t="shared" si="87"/>
        <v>1.3871432624610318</v>
      </c>
    </row>
    <row r="400" spans="1:6" ht="52.5">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9">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7">
      <c r="A411" s="7" t="s">
        <v>375</v>
      </c>
      <c r="B411" s="4" t="s">
        <v>377</v>
      </c>
      <c r="C411" s="5">
        <f>C412</f>
        <v>0</v>
      </c>
      <c r="D411" s="5">
        <f>D412</f>
        <v>0</v>
      </c>
      <c r="E411" s="5">
        <f>E412</f>
        <v>-33582</v>
      </c>
      <c r="F411" s="24"/>
    </row>
    <row r="412" spans="1:6" ht="14.25">
      <c r="A412" s="7" t="s">
        <v>376</v>
      </c>
      <c r="B412" s="21">
        <v>8501</v>
      </c>
      <c r="C412" s="5"/>
      <c r="D412" s="5"/>
      <c r="E412" s="5">
        <v>-33582</v>
      </c>
      <c r="F412" s="24"/>
    </row>
    <row r="413" spans="1:6" ht="39">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6.25">
      <c r="A416" s="7" t="s">
        <v>80</v>
      </c>
      <c r="B416" s="4" t="s">
        <v>81</v>
      </c>
      <c r="C416" s="5">
        <v>8000000</v>
      </c>
      <c r="D416" s="5">
        <v>24978000</v>
      </c>
      <c r="E416" s="5">
        <v>18883484</v>
      </c>
      <c r="F416" s="24">
        <f t="shared" si="91"/>
        <v>2.3604355</v>
      </c>
    </row>
    <row r="417" spans="1:6" ht="26.25">
      <c r="A417" s="7" t="s">
        <v>232</v>
      </c>
      <c r="B417" s="4" t="s">
        <v>233</v>
      </c>
      <c r="C417" s="5">
        <f aca="true" t="shared" si="92" ref="C417:E418">C418</f>
        <v>0</v>
      </c>
      <c r="D417" s="5">
        <f t="shared" si="92"/>
        <v>1177000</v>
      </c>
      <c r="E417" s="5">
        <f t="shared" si="92"/>
        <v>970132</v>
      </c>
      <c r="F417" s="24" t="e">
        <f t="shared" si="91"/>
        <v>#DIV/0!</v>
      </c>
    </row>
    <row r="418" spans="1:6" ht="52.5">
      <c r="A418" s="7" t="s">
        <v>234</v>
      </c>
      <c r="B418" s="4" t="s">
        <v>235</v>
      </c>
      <c r="C418" s="5">
        <f t="shared" si="92"/>
        <v>0</v>
      </c>
      <c r="D418" s="5">
        <f t="shared" si="92"/>
        <v>1177000</v>
      </c>
      <c r="E418" s="5">
        <f t="shared" si="92"/>
        <v>970132</v>
      </c>
      <c r="F418" s="24" t="e">
        <f t="shared" si="91"/>
        <v>#DIV/0!</v>
      </c>
    </row>
    <row r="419" spans="1:6" ht="39">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9">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9">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7">
      <c r="A430" s="7" t="s">
        <v>375</v>
      </c>
      <c r="B430" s="4" t="s">
        <v>377</v>
      </c>
      <c r="C430" s="5">
        <f>C431</f>
        <v>0</v>
      </c>
      <c r="D430" s="5">
        <f>D431</f>
        <v>0</v>
      </c>
      <c r="E430" s="5">
        <f>E431</f>
        <v>-1199906</v>
      </c>
      <c r="F430" s="24"/>
    </row>
    <row r="431" spans="1:6" ht="14.25">
      <c r="A431" s="7" t="s">
        <v>376</v>
      </c>
      <c r="B431" s="21">
        <v>8501</v>
      </c>
      <c r="C431" s="5"/>
      <c r="D431" s="5"/>
      <c r="E431" s="5">
        <v>-1199906</v>
      </c>
      <c r="F431" s="24"/>
    </row>
    <row r="432" spans="1:6" ht="26.2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6.2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7">
      <c r="A440" s="7" t="s">
        <v>375</v>
      </c>
      <c r="B440" s="4" t="s">
        <v>377</v>
      </c>
      <c r="C440" s="5">
        <f>C441</f>
        <v>0</v>
      </c>
      <c r="D440" s="5">
        <f>D441</f>
        <v>0</v>
      </c>
      <c r="E440" s="5">
        <f>E441</f>
        <v>-66646</v>
      </c>
      <c r="F440" s="24"/>
    </row>
    <row r="441" spans="1:6" ht="14.25">
      <c r="A441" s="7" t="s">
        <v>376</v>
      </c>
      <c r="B441" s="21">
        <v>8501</v>
      </c>
      <c r="C441" s="5"/>
      <c r="D441" s="5"/>
      <c r="E441" s="5">
        <v>-66646</v>
      </c>
      <c r="F441" s="24"/>
    </row>
    <row r="442" spans="1:6" ht="26.25">
      <c r="A442" s="7" t="s">
        <v>329</v>
      </c>
      <c r="B442" s="4" t="s">
        <v>330</v>
      </c>
      <c r="C442" s="5">
        <f>C443+C446+C460</f>
        <v>69656000</v>
      </c>
      <c r="D442" s="5">
        <f>D443+D446+D460</f>
        <v>66817000</v>
      </c>
      <c r="E442" s="5">
        <f>E443+E446+E460</f>
        <v>59894333</v>
      </c>
      <c r="F442" s="24">
        <f aca="true" t="shared" si="96" ref="F442:F457">E442/C442</f>
        <v>0.859858920983117</v>
      </c>
    </row>
    <row r="443" spans="1:6" ht="26.2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6.2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6.2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6.2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7">
      <c r="A458" s="7" t="s">
        <v>375</v>
      </c>
      <c r="B458" s="4" t="s">
        <v>377</v>
      </c>
      <c r="C458" s="5">
        <f>C459</f>
        <v>0</v>
      </c>
      <c r="D458" s="5">
        <f>D459</f>
        <v>0</v>
      </c>
      <c r="E458" s="5">
        <f>E459</f>
        <v>-83</v>
      </c>
      <c r="F458" s="24"/>
    </row>
    <row r="459" spans="1:6" ht="14.25">
      <c r="A459" s="7" t="s">
        <v>376</v>
      </c>
      <c r="B459" s="21">
        <v>8501</v>
      </c>
      <c r="C459" s="5"/>
      <c r="D459" s="5"/>
      <c r="E459" s="5">
        <v>-83</v>
      </c>
      <c r="F459" s="24"/>
    </row>
    <row r="460" spans="1:6" ht="26.2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6.25">
      <c r="A462" s="7" t="s">
        <v>80</v>
      </c>
      <c r="B462" s="4" t="s">
        <v>81</v>
      </c>
      <c r="C462" s="5">
        <v>6302000</v>
      </c>
      <c r="D462" s="5">
        <v>8107000</v>
      </c>
      <c r="E462" s="5">
        <v>6293207</v>
      </c>
      <c r="F462" s="24">
        <f t="shared" si="99"/>
        <v>0.998604728657569</v>
      </c>
    </row>
    <row r="463" spans="1:6" ht="26.25">
      <c r="A463" s="7" t="s">
        <v>232</v>
      </c>
      <c r="B463" s="4" t="s">
        <v>233</v>
      </c>
      <c r="C463" s="5">
        <f>C464</f>
        <v>250000</v>
      </c>
      <c r="D463" s="5">
        <f>D464</f>
        <v>248000</v>
      </c>
      <c r="E463" s="5">
        <f>E464</f>
        <v>247200</v>
      </c>
      <c r="F463" s="24">
        <f t="shared" si="99"/>
        <v>0.9888</v>
      </c>
    </row>
    <row r="464" spans="1:6" ht="52.5">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9">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6.2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6.2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4.25">
      <c r="A472" s="7" t="s">
        <v>385</v>
      </c>
      <c r="B472" s="4" t="s">
        <v>41</v>
      </c>
      <c r="C472" s="5">
        <f>C473</f>
        <v>0</v>
      </c>
      <c r="D472" s="5">
        <f>D473</f>
        <v>126000</v>
      </c>
      <c r="E472" s="5">
        <f>E473</f>
        <v>184490</v>
      </c>
      <c r="F472" s="24"/>
      <c r="G472" s="9"/>
    </row>
    <row r="473" spans="1:6" ht="14.25">
      <c r="A473" s="7" t="s">
        <v>386</v>
      </c>
      <c r="B473" s="21">
        <v>3902</v>
      </c>
      <c r="C473" s="5">
        <f>C474+C475</f>
        <v>0</v>
      </c>
      <c r="D473" s="5">
        <f>D474+D475</f>
        <v>126000</v>
      </c>
      <c r="E473" s="5">
        <f>E474+E475</f>
        <v>184490</v>
      </c>
      <c r="F473" s="24"/>
    </row>
    <row r="474" spans="1:6" ht="14.25">
      <c r="A474" s="7" t="s">
        <v>44</v>
      </c>
      <c r="B474" s="21">
        <v>390201</v>
      </c>
      <c r="C474" s="5"/>
      <c r="D474" s="5">
        <v>12000</v>
      </c>
      <c r="E474" s="5">
        <v>13146</v>
      </c>
      <c r="F474" s="24"/>
    </row>
    <row r="475" spans="1:6" ht="14.25">
      <c r="A475" s="7" t="s">
        <v>438</v>
      </c>
      <c r="B475" s="21">
        <v>390207</v>
      </c>
      <c r="C475" s="5"/>
      <c r="D475" s="5">
        <v>114000</v>
      </c>
      <c r="E475" s="5">
        <v>171344</v>
      </c>
      <c r="F475" s="24"/>
    </row>
    <row r="476" spans="1:6" ht="14.25">
      <c r="A476" s="7" t="s">
        <v>387</v>
      </c>
      <c r="B476" s="23" t="s">
        <v>379</v>
      </c>
      <c r="C476" s="5">
        <f aca="true" t="shared" si="100" ref="C476:E477">C477</f>
        <v>0</v>
      </c>
      <c r="D476" s="5">
        <f t="shared" si="100"/>
        <v>0</v>
      </c>
      <c r="E476" s="5">
        <f t="shared" si="100"/>
        <v>0</v>
      </c>
      <c r="F476" s="24"/>
    </row>
    <row r="477" spans="1:6" ht="14.25">
      <c r="A477" s="7" t="s">
        <v>388</v>
      </c>
      <c r="B477" s="23" t="s">
        <v>390</v>
      </c>
      <c r="C477" s="5">
        <f t="shared" si="100"/>
        <v>0</v>
      </c>
      <c r="D477" s="5">
        <f t="shared" si="100"/>
        <v>0</v>
      </c>
      <c r="E477" s="5">
        <f t="shared" si="100"/>
        <v>0</v>
      </c>
      <c r="F477" s="24"/>
    </row>
    <row r="478" spans="1:6" ht="27">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6.25">
      <c r="A480" s="7" t="s">
        <v>195</v>
      </c>
      <c r="B480" s="4" t="s">
        <v>49</v>
      </c>
      <c r="C480" s="5">
        <f t="shared" si="101"/>
        <v>60340000</v>
      </c>
      <c r="D480" s="5">
        <f t="shared" si="101"/>
        <v>60340000</v>
      </c>
      <c r="E480" s="5">
        <f t="shared" si="101"/>
        <v>23817951</v>
      </c>
      <c r="F480" s="24">
        <f t="shared" si="102"/>
        <v>0.39472905203844877</v>
      </c>
    </row>
    <row r="481" spans="1:6" ht="52.5">
      <c r="A481" s="7" t="s">
        <v>347</v>
      </c>
      <c r="B481" s="4" t="s">
        <v>197</v>
      </c>
      <c r="C481" s="5">
        <f>C486+C487+C482</f>
        <v>60340000</v>
      </c>
      <c r="D481" s="5">
        <f>D486+D487+D482</f>
        <v>60340000</v>
      </c>
      <c r="E481" s="5">
        <f>E486+E487+E482</f>
        <v>23817951</v>
      </c>
      <c r="F481" s="24">
        <f t="shared" si="102"/>
        <v>0.39472905203844877</v>
      </c>
    </row>
    <row r="482" spans="1:6" ht="39">
      <c r="A482" s="7" t="s">
        <v>359</v>
      </c>
      <c r="B482" s="4" t="s">
        <v>361</v>
      </c>
      <c r="C482" s="5">
        <f>C485+C483+C484</f>
        <v>10000000</v>
      </c>
      <c r="D482" s="5">
        <f>D485+D483+D484</f>
        <v>10000000</v>
      </c>
      <c r="E482" s="5">
        <f>E485+E483+E484</f>
        <v>9999875</v>
      </c>
      <c r="F482" s="24">
        <f t="shared" si="102"/>
        <v>0.9999875</v>
      </c>
    </row>
    <row r="483" spans="1:6" ht="39">
      <c r="A483" s="7" t="s">
        <v>410</v>
      </c>
      <c r="B483" s="4" t="s">
        <v>412</v>
      </c>
      <c r="C483" s="5"/>
      <c r="D483" s="5">
        <v>45000</v>
      </c>
      <c r="E483" s="5">
        <v>44875</v>
      </c>
      <c r="F483" s="24" t="e">
        <f t="shared" si="102"/>
        <v>#DIV/0!</v>
      </c>
    </row>
    <row r="484" spans="1:6" ht="26.25">
      <c r="A484" s="7" t="s">
        <v>411</v>
      </c>
      <c r="B484" s="4" t="s">
        <v>413</v>
      </c>
      <c r="C484" s="5"/>
      <c r="D484" s="5">
        <v>90000</v>
      </c>
      <c r="E484" s="5">
        <v>90000</v>
      </c>
      <c r="F484" s="24" t="e">
        <f t="shared" si="102"/>
        <v>#DIV/0!</v>
      </c>
    </row>
    <row r="485" spans="1:6" ht="26.2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2.5">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6.25">
      <c r="A489" s="7" t="s">
        <v>208</v>
      </c>
      <c r="B489" s="4" t="s">
        <v>209</v>
      </c>
      <c r="C489" s="5"/>
      <c r="D489" s="5">
        <v>41000</v>
      </c>
      <c r="E489" s="5">
        <v>41312</v>
      </c>
      <c r="F489" s="24"/>
    </row>
    <row r="490" spans="1:6" ht="39">
      <c r="A490" s="7" t="s">
        <v>210</v>
      </c>
      <c r="B490" s="4" t="s">
        <v>211</v>
      </c>
      <c r="C490" s="5">
        <f>C491+C495</f>
        <v>94435000</v>
      </c>
      <c r="D490" s="5">
        <f>D491+D495</f>
        <v>94435000</v>
      </c>
      <c r="E490" s="5">
        <f>E491+E495</f>
        <v>44785366</v>
      </c>
      <c r="F490" s="24">
        <f>E490/C490</f>
        <v>0.47424541748292476</v>
      </c>
    </row>
    <row r="491" spans="1:6" ht="26.2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6.2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6.2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9">
      <c r="A502" s="7" t="s">
        <v>90</v>
      </c>
      <c r="B502" s="4" t="s">
        <v>91</v>
      </c>
      <c r="C502" s="5">
        <f>C503+C506</f>
        <v>1219000</v>
      </c>
      <c r="D502" s="5">
        <f>D503+D506</f>
        <v>1219000</v>
      </c>
      <c r="E502" s="5">
        <f>E503+E506</f>
        <v>1042166</v>
      </c>
      <c r="F502" s="24">
        <f>E502/C502</f>
        <v>0.854935192780968</v>
      </c>
    </row>
    <row r="503" spans="1:6" ht="26.2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7">
      <c r="A514" s="7" t="s">
        <v>375</v>
      </c>
      <c r="B514" s="4" t="s">
        <v>377</v>
      </c>
      <c r="C514" s="5">
        <f>C515</f>
        <v>0</v>
      </c>
      <c r="D514" s="5">
        <f>D515</f>
        <v>0</v>
      </c>
      <c r="E514" s="5"/>
      <c r="F514" s="24"/>
    </row>
    <row r="515" spans="1:6" ht="27">
      <c r="A515" s="7" t="s">
        <v>384</v>
      </c>
      <c r="B515" s="21">
        <v>8501</v>
      </c>
      <c r="C515" s="5"/>
      <c r="D515" s="5"/>
      <c r="E515" s="5"/>
      <c r="F515" s="24"/>
    </row>
    <row r="516" spans="1:6" ht="26.2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6.2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6.2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6.2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6.2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6.2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9">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6.2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6.2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9">
      <c r="A559" s="7" t="s">
        <v>291</v>
      </c>
      <c r="B559" s="4" t="s">
        <v>292</v>
      </c>
      <c r="C559" s="5">
        <f aca="true" t="shared" si="114" ref="C559:E560">C560</f>
        <v>1949000</v>
      </c>
      <c r="D559" s="5">
        <f t="shared" si="114"/>
        <v>1949000</v>
      </c>
      <c r="E559" s="5">
        <f t="shared" si="114"/>
        <v>0</v>
      </c>
      <c r="F559" s="24">
        <f t="shared" si="112"/>
        <v>0</v>
      </c>
    </row>
    <row r="560" spans="1:6" ht="26.2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9">
      <c r="A562" s="7" t="s">
        <v>90</v>
      </c>
      <c r="B562" s="4" t="s">
        <v>91</v>
      </c>
      <c r="C562" s="5">
        <f>C563</f>
        <v>13541000</v>
      </c>
      <c r="D562" s="5">
        <f>D563</f>
        <v>13401000</v>
      </c>
      <c r="E562" s="5">
        <f>E563</f>
        <v>2611122</v>
      </c>
      <c r="F562" s="24">
        <f t="shared" si="112"/>
        <v>0.1928308101321911</v>
      </c>
    </row>
    <row r="563" spans="1:6" ht="26.2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9">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9">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6.25">
      <c r="A584" s="7" t="s">
        <v>323</v>
      </c>
      <c r="B584" s="4" t="s">
        <v>324</v>
      </c>
      <c r="C584" s="5">
        <f>C585+C590</f>
        <v>751000</v>
      </c>
      <c r="D584" s="5">
        <f>D585+D590</f>
        <v>751000</v>
      </c>
      <c r="E584" s="5">
        <f>E585+E590</f>
        <v>-18000</v>
      </c>
      <c r="F584" s="24">
        <f t="shared" si="117"/>
        <v>-0.023968042609853527</v>
      </c>
    </row>
    <row r="585" spans="1:6" ht="26.2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9">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9">
      <c r="A592" s="7" t="s">
        <v>291</v>
      </c>
      <c r="B592" s="4" t="s">
        <v>292</v>
      </c>
      <c r="C592" s="5">
        <f>C593</f>
        <v>0</v>
      </c>
      <c r="D592" s="5">
        <f>D593</f>
        <v>0</v>
      </c>
      <c r="E592" s="5"/>
      <c r="F592" s="24"/>
    </row>
    <row r="593" spans="1:6" ht="26.2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7">
      <c r="A599" s="7" t="s">
        <v>375</v>
      </c>
      <c r="B599" s="4" t="s">
        <v>377</v>
      </c>
      <c r="C599" s="5">
        <f>C600</f>
        <v>0</v>
      </c>
      <c r="D599" s="5">
        <f>D600</f>
        <v>0</v>
      </c>
      <c r="E599" s="5">
        <f>E600</f>
        <v>-18000</v>
      </c>
      <c r="F599" s="24"/>
    </row>
    <row r="600" spans="1:6" ht="27">
      <c r="A600" s="7" t="s">
        <v>384</v>
      </c>
      <c r="B600" s="21">
        <v>8501</v>
      </c>
      <c r="C600" s="5"/>
      <c r="D600" s="5"/>
      <c r="E600" s="5">
        <v>-18000</v>
      </c>
      <c r="F600" s="24"/>
    </row>
    <row r="601" spans="1:6" ht="26.2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6.2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9">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9">
      <c r="A611" s="7" t="s">
        <v>90</v>
      </c>
      <c r="B611" s="4" t="s">
        <v>91</v>
      </c>
      <c r="C611" s="5">
        <f>C612</f>
        <v>104222000</v>
      </c>
      <c r="D611" s="5">
        <f>D612</f>
        <v>104222000</v>
      </c>
      <c r="E611" s="5">
        <f>E612</f>
        <v>41272987</v>
      </c>
      <c r="F611" s="24">
        <f t="shared" si="120"/>
        <v>0.3960103145209265</v>
      </c>
    </row>
    <row r="612" spans="1:6" ht="26.2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7">
      <c r="A621" s="7" t="s">
        <v>375</v>
      </c>
      <c r="B621" s="4" t="s">
        <v>377</v>
      </c>
      <c r="C621" s="5">
        <f>C622</f>
        <v>0</v>
      </c>
      <c r="D621" s="5">
        <f>D622</f>
        <v>0</v>
      </c>
      <c r="E621" s="5">
        <f>E622</f>
        <v>-1000733</v>
      </c>
      <c r="F621" s="24"/>
    </row>
    <row r="622" spans="1:6" ht="27">
      <c r="A622" s="7" t="s">
        <v>384</v>
      </c>
      <c r="B622" s="21">
        <v>8501</v>
      </c>
      <c r="C622" s="5"/>
      <c r="D622" s="5"/>
      <c r="E622" s="5">
        <v>-1000733</v>
      </c>
      <c r="F622" s="24"/>
    </row>
    <row r="623" spans="1:6" ht="26.2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zoomScalePageLayoutView="0" workbookViewId="0" topLeftCell="A1">
      <selection activeCell="A621" sqref="A621:IV622"/>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445</v>
      </c>
    </row>
    <row r="2" s="10" customFormat="1" ht="12.75">
      <c r="A2" s="16" t="s">
        <v>366</v>
      </c>
    </row>
    <row r="3" s="10" customFormat="1" ht="12.75">
      <c r="A3" s="16" t="s">
        <v>367</v>
      </c>
    </row>
    <row r="4" spans="1:6" ht="32.25" customHeight="1">
      <c r="A4" s="28" t="s">
        <v>439</v>
      </c>
      <c r="B4" s="28"/>
      <c r="C4" s="28"/>
      <c r="D4" s="28"/>
      <c r="E4" s="28"/>
      <c r="F4" s="28"/>
    </row>
    <row r="5" spans="1:4" ht="14.25">
      <c r="A5" s="6"/>
      <c r="B5" s="1"/>
      <c r="C5" s="1"/>
      <c r="D5" s="1"/>
    </row>
    <row r="6" spans="1:6" ht="26.25">
      <c r="A6" s="2" t="s">
        <v>0</v>
      </c>
      <c r="B6" s="2" t="s">
        <v>1</v>
      </c>
      <c r="C6" s="3" t="s">
        <v>374</v>
      </c>
      <c r="D6" s="3" t="s">
        <v>442</v>
      </c>
      <c r="E6" s="3" t="s">
        <v>444</v>
      </c>
      <c r="F6" s="3" t="s">
        <v>443</v>
      </c>
    </row>
    <row r="7" spans="1:6" ht="14.25">
      <c r="A7" s="18"/>
      <c r="B7" s="19"/>
      <c r="C7" s="20">
        <v>1</v>
      </c>
      <c r="D7" s="20">
        <v>2</v>
      </c>
      <c r="E7" s="20">
        <v>3</v>
      </c>
      <c r="F7" s="20">
        <v>4</v>
      </c>
    </row>
    <row r="8" spans="1:7" ht="14.25">
      <c r="A8" s="7" t="s">
        <v>2</v>
      </c>
      <c r="B8" s="4" t="s">
        <v>3</v>
      </c>
      <c r="C8" s="5">
        <f>C9+C32+C38+C55+C35+C57</f>
        <v>393167000</v>
      </c>
      <c r="D8" s="5">
        <f>D9+D32+D38+D55+D35+D57</f>
        <v>488476000</v>
      </c>
      <c r="E8" s="5">
        <f>E9+E32+E38+E55+E35+E57</f>
        <v>458843956</v>
      </c>
      <c r="F8" s="24">
        <f aca="true" t="shared" si="0" ref="F8:F34">E8/C8</f>
        <v>1.167045952483296</v>
      </c>
      <c r="G8" s="9"/>
    </row>
    <row r="9" spans="1:8" ht="14.25">
      <c r="A9" s="7" t="s">
        <v>4</v>
      </c>
      <c r="B9" s="4" t="s">
        <v>5</v>
      </c>
      <c r="C9" s="5">
        <f>C10</f>
        <v>223899000</v>
      </c>
      <c r="D9" s="5">
        <f>D10</f>
        <v>264349000</v>
      </c>
      <c r="E9" s="5">
        <f>E10</f>
        <v>238672207</v>
      </c>
      <c r="F9" s="24">
        <f t="shared" si="0"/>
        <v>1.0659815675818114</v>
      </c>
      <c r="G9" s="9"/>
      <c r="H9" s="9"/>
    </row>
    <row r="10" spans="1:6" ht="14.25">
      <c r="A10" s="7" t="s">
        <v>6</v>
      </c>
      <c r="B10" s="4" t="s">
        <v>7</v>
      </c>
      <c r="C10" s="5">
        <f>C11+C15</f>
        <v>223899000</v>
      </c>
      <c r="D10" s="5">
        <f>D11+D15</f>
        <v>264349000</v>
      </c>
      <c r="E10" s="5">
        <f>E11+E15</f>
        <v>238672207</v>
      </c>
      <c r="F10" s="24">
        <f t="shared" si="0"/>
        <v>1.0659815675818114</v>
      </c>
    </row>
    <row r="11" spans="1:6" ht="14.25">
      <c r="A11" s="7" t="s">
        <v>8</v>
      </c>
      <c r="B11" s="4" t="s">
        <v>9</v>
      </c>
      <c r="C11" s="5">
        <f aca="true" t="shared" si="1" ref="C11:E13">C12</f>
        <v>240000</v>
      </c>
      <c r="D11" s="5">
        <f t="shared" si="1"/>
        <v>0</v>
      </c>
      <c r="E11" s="5">
        <f t="shared" si="1"/>
        <v>-34692</v>
      </c>
      <c r="F11" s="24">
        <f t="shared" si="0"/>
        <v>-0.14455</v>
      </c>
    </row>
    <row r="12" spans="1:6" ht="14.25">
      <c r="A12" s="7" t="s">
        <v>10</v>
      </c>
      <c r="B12" s="4" t="s">
        <v>11</v>
      </c>
      <c r="C12" s="5">
        <f t="shared" si="1"/>
        <v>240000</v>
      </c>
      <c r="D12" s="5">
        <f t="shared" si="1"/>
        <v>0</v>
      </c>
      <c r="E12" s="5">
        <f t="shared" si="1"/>
        <v>-34692</v>
      </c>
      <c r="F12" s="24">
        <f t="shared" si="0"/>
        <v>-0.14455</v>
      </c>
    </row>
    <row r="13" spans="1:6" ht="14.25">
      <c r="A13" s="7" t="s">
        <v>12</v>
      </c>
      <c r="B13" s="4" t="s">
        <v>13</v>
      </c>
      <c r="C13" s="5">
        <f t="shared" si="1"/>
        <v>240000</v>
      </c>
      <c r="D13" s="5">
        <f t="shared" si="1"/>
        <v>0</v>
      </c>
      <c r="E13" s="5">
        <f t="shared" si="1"/>
        <v>-34692</v>
      </c>
      <c r="F13" s="24">
        <f t="shared" si="0"/>
        <v>-0.14455</v>
      </c>
    </row>
    <row r="14" spans="1:6" ht="14.25">
      <c r="A14" s="7" t="s">
        <v>14</v>
      </c>
      <c r="B14" s="4" t="s">
        <v>15</v>
      </c>
      <c r="C14" s="5">
        <f>C119</f>
        <v>240000</v>
      </c>
      <c r="D14" s="5">
        <f>D119</f>
        <v>0</v>
      </c>
      <c r="E14" s="5">
        <f>E119</f>
        <v>-34692</v>
      </c>
      <c r="F14" s="24">
        <f t="shared" si="0"/>
        <v>-0.14455</v>
      </c>
    </row>
    <row r="15" spans="1:6" ht="27">
      <c r="A15" s="7" t="s">
        <v>16</v>
      </c>
      <c r="B15" s="4" t="s">
        <v>17</v>
      </c>
      <c r="C15" s="5">
        <f>C16+C27+C25+C23</f>
        <v>223659000</v>
      </c>
      <c r="D15" s="5">
        <f>D16+D27+D25+D23</f>
        <v>264349000</v>
      </c>
      <c r="E15" s="5">
        <f>E16+E27+E25+E23</f>
        <v>238706899</v>
      </c>
      <c r="F15" s="24">
        <f t="shared" si="0"/>
        <v>1.0672805431482748</v>
      </c>
    </row>
    <row r="16" spans="1:6" ht="39.75">
      <c r="A16" s="7" t="s">
        <v>18</v>
      </c>
      <c r="B16" s="4" t="s">
        <v>19</v>
      </c>
      <c r="C16" s="5">
        <f>C17+C19+C20+C21+C22+C18</f>
        <v>223043000</v>
      </c>
      <c r="D16" s="5">
        <f>D17+D19+D20+D21+D22+D18</f>
        <v>261423000</v>
      </c>
      <c r="E16" s="5">
        <f>E17+E19+E20+E21+E22+E18</f>
        <v>235785443</v>
      </c>
      <c r="F16" s="24">
        <f t="shared" si="0"/>
        <v>1.057129983904449</v>
      </c>
    </row>
    <row r="17" spans="1:6" ht="14.25">
      <c r="A17" s="7" t="s">
        <v>20</v>
      </c>
      <c r="B17" s="4" t="s">
        <v>21</v>
      </c>
      <c r="C17" s="5">
        <f aca="true" t="shared" si="2" ref="C17:E22">C122</f>
        <v>2485000</v>
      </c>
      <c r="D17" s="5">
        <f t="shared" si="2"/>
        <v>1945000</v>
      </c>
      <c r="E17" s="5">
        <f t="shared" si="2"/>
        <v>1871088</v>
      </c>
      <c r="F17" s="24">
        <f t="shared" si="0"/>
        <v>0.7529529175050301</v>
      </c>
    </row>
    <row r="18" spans="1:6" ht="27">
      <c r="A18" s="7" t="s">
        <v>372</v>
      </c>
      <c r="B18" s="4" t="s">
        <v>373</v>
      </c>
      <c r="C18" s="5">
        <f t="shared" si="2"/>
        <v>3000</v>
      </c>
      <c r="D18" s="5">
        <f t="shared" si="2"/>
        <v>3000</v>
      </c>
      <c r="E18" s="5">
        <f t="shared" si="2"/>
        <v>0</v>
      </c>
      <c r="F18" s="24">
        <f t="shared" si="0"/>
        <v>0</v>
      </c>
    </row>
    <row r="19" spans="1:6" ht="14.25">
      <c r="A19" s="7" t="s">
        <v>22</v>
      </c>
      <c r="B19" s="4" t="s">
        <v>23</v>
      </c>
      <c r="C19" s="5">
        <f t="shared" si="2"/>
        <v>77000</v>
      </c>
      <c r="D19" s="5">
        <f t="shared" si="2"/>
        <v>63000</v>
      </c>
      <c r="E19" s="5">
        <f t="shared" si="2"/>
        <v>63355</v>
      </c>
      <c r="F19" s="24">
        <f t="shared" si="0"/>
        <v>0.8227922077922077</v>
      </c>
    </row>
    <row r="20" spans="1:6" ht="27">
      <c r="A20" s="7" t="s">
        <v>24</v>
      </c>
      <c r="B20" s="4" t="s">
        <v>25</v>
      </c>
      <c r="C20" s="5">
        <f t="shared" si="2"/>
        <v>159519000</v>
      </c>
      <c r="D20" s="5">
        <f t="shared" si="2"/>
        <v>202200000</v>
      </c>
      <c r="E20" s="5">
        <f t="shared" si="2"/>
        <v>179917542</v>
      </c>
      <c r="F20" s="24">
        <f t="shared" si="0"/>
        <v>1.1278753126586802</v>
      </c>
    </row>
    <row r="21" spans="1:6" ht="27">
      <c r="A21" s="7" t="s">
        <v>26</v>
      </c>
      <c r="B21" s="4" t="s">
        <v>27</v>
      </c>
      <c r="C21" s="5">
        <f t="shared" si="2"/>
        <v>58439000</v>
      </c>
      <c r="D21" s="5">
        <f t="shared" si="2"/>
        <v>55841000</v>
      </c>
      <c r="E21" s="5">
        <f t="shared" si="2"/>
        <v>52753009</v>
      </c>
      <c r="F21" s="24">
        <f t="shared" si="0"/>
        <v>0.9027021167371105</v>
      </c>
    </row>
    <row r="22" spans="1:6" ht="14.25">
      <c r="A22" s="7" t="s">
        <v>28</v>
      </c>
      <c r="B22" s="4" t="s">
        <v>29</v>
      </c>
      <c r="C22" s="5">
        <f t="shared" si="2"/>
        <v>2520000</v>
      </c>
      <c r="D22" s="5">
        <f t="shared" si="2"/>
        <v>1371000</v>
      </c>
      <c r="E22" s="5">
        <f t="shared" si="2"/>
        <v>1180449</v>
      </c>
      <c r="F22" s="24">
        <f t="shared" si="0"/>
        <v>0.46843214285714285</v>
      </c>
    </row>
    <row r="23" spans="1:6" ht="14.25">
      <c r="A23" s="7" t="s">
        <v>423</v>
      </c>
      <c r="B23" s="4" t="s">
        <v>425</v>
      </c>
      <c r="C23" s="5">
        <f>C24</f>
        <v>0</v>
      </c>
      <c r="D23" s="5">
        <f>D24</f>
        <v>1000</v>
      </c>
      <c r="E23" s="5">
        <f>E24</f>
        <v>94</v>
      </c>
      <c r="F23" s="24" t="e">
        <f t="shared" si="0"/>
        <v>#DIV/0!</v>
      </c>
    </row>
    <row r="24" spans="1:6" ht="14.25">
      <c r="A24" s="7" t="s">
        <v>424</v>
      </c>
      <c r="B24" s="4" t="s">
        <v>426</v>
      </c>
      <c r="C24" s="5">
        <f>C129</f>
        <v>0</v>
      </c>
      <c r="D24" s="5">
        <f>D129</f>
        <v>1000</v>
      </c>
      <c r="E24" s="5">
        <f>E129</f>
        <v>94</v>
      </c>
      <c r="F24" s="24" t="e">
        <f t="shared" si="0"/>
        <v>#DIV/0!</v>
      </c>
    </row>
    <row r="25" spans="1:6" ht="14.25">
      <c r="A25" s="7" t="s">
        <v>406</v>
      </c>
      <c r="B25" s="4" t="s">
        <v>407</v>
      </c>
      <c r="C25" s="5">
        <f>C26</f>
        <v>72000</v>
      </c>
      <c r="D25" s="5">
        <f>D26</f>
        <v>72000</v>
      </c>
      <c r="E25" s="5">
        <f>E26</f>
        <v>71951</v>
      </c>
      <c r="F25" s="24">
        <f t="shared" si="0"/>
        <v>0.9993194444444444</v>
      </c>
    </row>
    <row r="26" spans="1:6" ht="14.25">
      <c r="A26" s="7" t="s">
        <v>193</v>
      </c>
      <c r="B26" s="4" t="s">
        <v>408</v>
      </c>
      <c r="C26" s="5">
        <f>C131</f>
        <v>72000</v>
      </c>
      <c r="D26" s="5">
        <f>D131</f>
        <v>72000</v>
      </c>
      <c r="E26" s="5">
        <f>E131</f>
        <v>71951</v>
      </c>
      <c r="F26" s="24">
        <f t="shared" si="0"/>
        <v>0.9993194444444444</v>
      </c>
    </row>
    <row r="27" spans="1:6" ht="27">
      <c r="A27" s="7" t="s">
        <v>30</v>
      </c>
      <c r="B27" s="4" t="s">
        <v>31</v>
      </c>
      <c r="C27" s="5">
        <f>C28+C29+C30+C31</f>
        <v>544000</v>
      </c>
      <c r="D27" s="5">
        <f>D28+D29+D30+D31</f>
        <v>2853000</v>
      </c>
      <c r="E27" s="5">
        <f>E28+E29+E30+E31</f>
        <v>2849411</v>
      </c>
      <c r="F27" s="24">
        <f t="shared" si="0"/>
        <v>5.237887867647059</v>
      </c>
    </row>
    <row r="28" spans="1:6" ht="14.25">
      <c r="A28" s="7" t="s">
        <v>32</v>
      </c>
      <c r="B28" s="4" t="s">
        <v>33</v>
      </c>
      <c r="C28" s="5">
        <f aca="true" t="shared" si="3" ref="C28:E29">C133</f>
        <v>480000</v>
      </c>
      <c r="D28" s="5">
        <f t="shared" si="3"/>
        <v>2783000</v>
      </c>
      <c r="E28" s="5">
        <f t="shared" si="3"/>
        <v>2780264</v>
      </c>
      <c r="F28" s="24">
        <f t="shared" si="0"/>
        <v>5.792216666666667</v>
      </c>
    </row>
    <row r="29" spans="1:6" ht="27">
      <c r="A29" s="7" t="s">
        <v>34</v>
      </c>
      <c r="B29" s="4" t="s">
        <v>35</v>
      </c>
      <c r="C29" s="5">
        <f t="shared" si="3"/>
        <v>-812000</v>
      </c>
      <c r="D29" s="5">
        <f t="shared" si="3"/>
        <v>-490000</v>
      </c>
      <c r="E29" s="5">
        <f t="shared" si="3"/>
        <v>-1750101</v>
      </c>
      <c r="F29" s="24">
        <f t="shared" si="0"/>
        <v>2.1552967980295565</v>
      </c>
    </row>
    <row r="30" spans="1:6" ht="14.25">
      <c r="A30" s="7" t="s">
        <v>36</v>
      </c>
      <c r="B30" s="4" t="s">
        <v>37</v>
      </c>
      <c r="C30" s="5">
        <f>C181</f>
        <v>812000</v>
      </c>
      <c r="D30" s="5">
        <f>D181</f>
        <v>490000</v>
      </c>
      <c r="E30" s="5">
        <f>E181</f>
        <v>1750101</v>
      </c>
      <c r="F30" s="24">
        <f t="shared" si="0"/>
        <v>2.1552967980295565</v>
      </c>
    </row>
    <row r="31" spans="1:6" ht="14.25">
      <c r="A31" s="7" t="s">
        <v>38</v>
      </c>
      <c r="B31" s="4" t="s">
        <v>39</v>
      </c>
      <c r="C31" s="5">
        <f>C135</f>
        <v>64000</v>
      </c>
      <c r="D31" s="5">
        <f>D135</f>
        <v>70000</v>
      </c>
      <c r="E31" s="5">
        <f>E135</f>
        <v>69147</v>
      </c>
      <c r="F31" s="24">
        <f t="shared" si="0"/>
        <v>1.080421875</v>
      </c>
    </row>
    <row r="32" spans="1:6" ht="14.25">
      <c r="A32" s="7" t="s">
        <v>40</v>
      </c>
      <c r="B32" s="4" t="s">
        <v>41</v>
      </c>
      <c r="C32" s="5">
        <f aca="true" t="shared" si="4" ref="C32:E33">C33</f>
        <v>0</v>
      </c>
      <c r="D32" s="5">
        <f t="shared" si="4"/>
        <v>10000</v>
      </c>
      <c r="E32" s="5">
        <f t="shared" si="4"/>
        <v>9679</v>
      </c>
      <c r="F32" s="24" t="e">
        <f t="shared" si="0"/>
        <v>#DIV/0!</v>
      </c>
    </row>
    <row r="33" spans="1:6" ht="14.25">
      <c r="A33" s="7" t="s">
        <v>42</v>
      </c>
      <c r="B33" s="4" t="s">
        <v>43</v>
      </c>
      <c r="C33" s="5">
        <f t="shared" si="4"/>
        <v>0</v>
      </c>
      <c r="D33" s="5">
        <f t="shared" si="4"/>
        <v>10000</v>
      </c>
      <c r="E33" s="5">
        <f t="shared" si="4"/>
        <v>9679</v>
      </c>
      <c r="F33" s="24" t="e">
        <f t="shared" si="0"/>
        <v>#DIV/0!</v>
      </c>
    </row>
    <row r="34" spans="1:6" ht="14.25">
      <c r="A34" s="7" t="s">
        <v>44</v>
      </c>
      <c r="B34" s="4" t="s">
        <v>45</v>
      </c>
      <c r="C34" s="5">
        <f>C184</f>
        <v>0</v>
      </c>
      <c r="D34" s="5">
        <f>D184</f>
        <v>10000</v>
      </c>
      <c r="E34" s="5">
        <f>E184</f>
        <v>9679</v>
      </c>
      <c r="F34" s="24" t="e">
        <f t="shared" si="0"/>
        <v>#DIV/0!</v>
      </c>
    </row>
    <row r="35" spans="1:6" ht="14.25">
      <c r="A35" s="7" t="s">
        <v>378</v>
      </c>
      <c r="B35" s="22" t="s">
        <v>379</v>
      </c>
      <c r="C35" s="5">
        <f aca="true" t="shared" si="5" ref="C35:E36">C36</f>
        <v>0</v>
      </c>
      <c r="D35" s="5">
        <f t="shared" si="5"/>
        <v>0</v>
      </c>
      <c r="E35" s="5">
        <f t="shared" si="5"/>
        <v>0</v>
      </c>
      <c r="F35" s="24"/>
    </row>
    <row r="36" spans="1:6" ht="14.25">
      <c r="A36" s="7" t="s">
        <v>380</v>
      </c>
      <c r="B36" s="22" t="s">
        <v>382</v>
      </c>
      <c r="C36" s="5">
        <f t="shared" si="5"/>
        <v>0</v>
      </c>
      <c r="D36" s="5">
        <f t="shared" si="5"/>
        <v>0</v>
      </c>
      <c r="E36" s="5">
        <f t="shared" si="5"/>
        <v>0</v>
      </c>
      <c r="F36" s="24"/>
    </row>
    <row r="37" spans="1:6" ht="27">
      <c r="A37" s="7" t="s">
        <v>381</v>
      </c>
      <c r="B37" s="22" t="s">
        <v>383</v>
      </c>
      <c r="C37" s="5">
        <f>C138</f>
        <v>0</v>
      </c>
      <c r="D37" s="5">
        <f>D138</f>
        <v>0</v>
      </c>
      <c r="E37" s="5">
        <f>E138</f>
        <v>0</v>
      </c>
      <c r="F37" s="24"/>
    </row>
    <row r="38" spans="1:6" ht="14.25">
      <c r="A38" s="7" t="s">
        <v>46</v>
      </c>
      <c r="B38" s="4" t="s">
        <v>47</v>
      </c>
      <c r="C38" s="5">
        <f>C39</f>
        <v>169268000</v>
      </c>
      <c r="D38" s="5">
        <f>D39</f>
        <v>220401000</v>
      </c>
      <c r="E38" s="5">
        <f>E39</f>
        <v>217806971</v>
      </c>
      <c r="F38" s="24">
        <f>E38/C38</f>
        <v>1.2867581054895196</v>
      </c>
    </row>
    <row r="39" spans="1:6" ht="27">
      <c r="A39" s="7" t="s">
        <v>48</v>
      </c>
      <c r="B39" s="4" t="s">
        <v>49</v>
      </c>
      <c r="C39" s="5">
        <f>C40+C44</f>
        <v>169268000</v>
      </c>
      <c r="D39" s="5">
        <f>D40+D44</f>
        <v>220401000</v>
      </c>
      <c r="E39" s="5">
        <f>E40+E44</f>
        <v>217806971</v>
      </c>
      <c r="F39" s="24">
        <f>E39/C39</f>
        <v>1.2867581054895196</v>
      </c>
    </row>
    <row r="40" spans="1:6" ht="27">
      <c r="A40" s="7" t="s">
        <v>50</v>
      </c>
      <c r="B40" s="4" t="s">
        <v>51</v>
      </c>
      <c r="C40" s="5">
        <f>C41+C42+C43</f>
        <v>0</v>
      </c>
      <c r="D40" s="5">
        <f>D41+D42+D43</f>
        <v>604000</v>
      </c>
      <c r="E40" s="5">
        <f>E41+E42+E43</f>
        <v>600000</v>
      </c>
      <c r="F40" s="24" t="e">
        <f>E40/C40</f>
        <v>#DIV/0!</v>
      </c>
    </row>
    <row r="41" spans="1:6" ht="39.75">
      <c r="A41" s="7" t="s">
        <v>52</v>
      </c>
      <c r="B41" s="4" t="s">
        <v>53</v>
      </c>
      <c r="C41" s="5">
        <f>C188</f>
        <v>0</v>
      </c>
      <c r="D41" s="5">
        <f>D188</f>
        <v>0</v>
      </c>
      <c r="E41" s="5"/>
      <c r="F41" s="24"/>
    </row>
    <row r="42" spans="1:6" ht="53.25">
      <c r="A42" s="7" t="s">
        <v>417</v>
      </c>
      <c r="B42" s="4" t="s">
        <v>418</v>
      </c>
      <c r="C42" s="5">
        <f>C189</f>
        <v>0</v>
      </c>
      <c r="D42" s="5">
        <f>D189</f>
        <v>4000</v>
      </c>
      <c r="E42" s="5">
        <f>E189</f>
        <v>0</v>
      </c>
      <c r="F42" s="24" t="e">
        <f aca="true" t="shared" si="6" ref="F42:F67">E42/C42</f>
        <v>#DIV/0!</v>
      </c>
    </row>
    <row r="43" spans="1:6" ht="14.25">
      <c r="A43" s="7" t="s">
        <v>419</v>
      </c>
      <c r="B43" s="4" t="s">
        <v>422</v>
      </c>
      <c r="C43" s="5">
        <f>C142</f>
        <v>0</v>
      </c>
      <c r="D43" s="5">
        <f>D142</f>
        <v>600000</v>
      </c>
      <c r="E43" s="5">
        <f>E142</f>
        <v>600000</v>
      </c>
      <c r="F43" s="24" t="e">
        <f t="shared" si="6"/>
        <v>#DIV/0!</v>
      </c>
    </row>
    <row r="44" spans="1:6" ht="39.75">
      <c r="A44" s="7" t="s">
        <v>54</v>
      </c>
      <c r="B44" s="4" t="s">
        <v>55</v>
      </c>
      <c r="C44" s="5">
        <f>C45+C46+C47+C48+C52+C53+C54</f>
        <v>169268000</v>
      </c>
      <c r="D44" s="5">
        <f>D45+D46+D47+D48+D52+D53+D54</f>
        <v>219797000</v>
      </c>
      <c r="E44" s="5">
        <f>E45+E46+E47+E48+E52+E53+E54</f>
        <v>217206971</v>
      </c>
      <c r="F44" s="24">
        <f t="shared" si="6"/>
        <v>1.2832134307725027</v>
      </c>
    </row>
    <row r="45" spans="1:6" ht="14.25">
      <c r="A45" s="7" t="s">
        <v>56</v>
      </c>
      <c r="B45" s="4" t="s">
        <v>57</v>
      </c>
      <c r="C45" s="5">
        <f aca="true" t="shared" si="7" ref="C45:E46">C144</f>
        <v>36737000</v>
      </c>
      <c r="D45" s="5">
        <f t="shared" si="7"/>
        <v>49539000</v>
      </c>
      <c r="E45" s="5">
        <f t="shared" si="7"/>
        <v>48823339</v>
      </c>
      <c r="F45" s="24">
        <f t="shared" si="6"/>
        <v>1.3289963524512072</v>
      </c>
    </row>
    <row r="46" spans="1:6" ht="27">
      <c r="A46" s="7" t="s">
        <v>58</v>
      </c>
      <c r="B46" s="4" t="s">
        <v>59</v>
      </c>
      <c r="C46" s="5">
        <f t="shared" si="7"/>
        <v>4250000</v>
      </c>
      <c r="D46" s="5">
        <f t="shared" si="7"/>
        <v>4200000</v>
      </c>
      <c r="E46" s="5">
        <f t="shared" si="7"/>
        <v>3265905</v>
      </c>
      <c r="F46" s="24">
        <f t="shared" si="6"/>
        <v>0.7684482352941177</v>
      </c>
    </row>
    <row r="47" spans="1:6" ht="27">
      <c r="A47" s="7" t="s">
        <v>60</v>
      </c>
      <c r="B47" s="4" t="s">
        <v>61</v>
      </c>
      <c r="C47" s="5">
        <f>C191</f>
        <v>11386000</v>
      </c>
      <c r="D47" s="5">
        <f>D191</f>
        <v>12793000</v>
      </c>
      <c r="E47" s="5">
        <f>E191</f>
        <v>9974079</v>
      </c>
      <c r="F47" s="24">
        <f t="shared" si="6"/>
        <v>0.8759949938520991</v>
      </c>
    </row>
    <row r="48" spans="1:6" ht="27">
      <c r="A48" s="7" t="s">
        <v>62</v>
      </c>
      <c r="B48" s="4" t="s">
        <v>63</v>
      </c>
      <c r="C48" s="5">
        <f>C50+C51+C49</f>
        <v>10000000</v>
      </c>
      <c r="D48" s="5">
        <f>D50+D51+D49</f>
        <v>10000000</v>
      </c>
      <c r="E48" s="5">
        <f>E50+E51+E49</f>
        <v>9999875</v>
      </c>
      <c r="F48" s="24">
        <f t="shared" si="6"/>
        <v>0.9999875</v>
      </c>
    </row>
    <row r="49" spans="1:6" ht="39.75">
      <c r="A49" s="7" t="s">
        <v>363</v>
      </c>
      <c r="B49" s="4" t="s">
        <v>364</v>
      </c>
      <c r="C49" s="5">
        <f aca="true" t="shared" si="8" ref="C49:E52">C193</f>
        <v>45000</v>
      </c>
      <c r="D49" s="5">
        <f t="shared" si="8"/>
        <v>45000</v>
      </c>
      <c r="E49" s="5">
        <f t="shared" si="8"/>
        <v>44875</v>
      </c>
      <c r="F49" s="24">
        <f t="shared" si="6"/>
        <v>0.9972222222222222</v>
      </c>
    </row>
    <row r="50" spans="1:6" ht="27">
      <c r="A50" s="7" t="s">
        <v>64</v>
      </c>
      <c r="B50" s="4" t="s">
        <v>65</v>
      </c>
      <c r="C50" s="5">
        <f t="shared" si="8"/>
        <v>90000</v>
      </c>
      <c r="D50" s="5">
        <f t="shared" si="8"/>
        <v>90000</v>
      </c>
      <c r="E50" s="5">
        <f t="shared" si="8"/>
        <v>90000</v>
      </c>
      <c r="F50" s="24">
        <f t="shared" si="6"/>
        <v>1</v>
      </c>
    </row>
    <row r="51" spans="1:6" ht="27">
      <c r="A51" s="7" t="s">
        <v>66</v>
      </c>
      <c r="B51" s="4" t="s">
        <v>67</v>
      </c>
      <c r="C51" s="5">
        <f t="shared" si="8"/>
        <v>9865000</v>
      </c>
      <c r="D51" s="5">
        <f t="shared" si="8"/>
        <v>9865000</v>
      </c>
      <c r="E51" s="5">
        <f t="shared" si="8"/>
        <v>9865000</v>
      </c>
      <c r="F51" s="24">
        <f t="shared" si="6"/>
        <v>1</v>
      </c>
    </row>
    <row r="52" spans="1:6" ht="14.25">
      <c r="A52" s="7" t="s">
        <v>68</v>
      </c>
      <c r="B52" s="4" t="s">
        <v>69</v>
      </c>
      <c r="C52" s="5">
        <f t="shared" si="8"/>
        <v>1062000</v>
      </c>
      <c r="D52" s="5">
        <f t="shared" si="8"/>
        <v>1870000</v>
      </c>
      <c r="E52" s="5">
        <f t="shared" si="8"/>
        <v>1830778</v>
      </c>
      <c r="F52" s="24">
        <f t="shared" si="6"/>
        <v>1.7238964218455743</v>
      </c>
    </row>
    <row r="53" spans="1:6" ht="27">
      <c r="A53" s="7" t="s">
        <v>70</v>
      </c>
      <c r="B53" s="4" t="s">
        <v>71</v>
      </c>
      <c r="C53" s="5">
        <f aca="true" t="shared" si="9" ref="C53:E54">C146</f>
        <v>105833000</v>
      </c>
      <c r="D53" s="5">
        <f t="shared" si="9"/>
        <v>136150000</v>
      </c>
      <c r="E53" s="5">
        <f t="shared" si="9"/>
        <v>136147995</v>
      </c>
      <c r="F53" s="24">
        <f t="shared" si="6"/>
        <v>1.2864417998166924</v>
      </c>
    </row>
    <row r="54" spans="1:6" ht="14.25">
      <c r="A54" s="7" t="s">
        <v>419</v>
      </c>
      <c r="B54" s="4" t="s">
        <v>420</v>
      </c>
      <c r="C54" s="5">
        <f t="shared" si="9"/>
        <v>0</v>
      </c>
      <c r="D54" s="5">
        <f t="shared" si="9"/>
        <v>5245000</v>
      </c>
      <c r="E54" s="5">
        <f t="shared" si="9"/>
        <v>7165000</v>
      </c>
      <c r="F54" s="24" t="e">
        <f t="shared" si="6"/>
        <v>#DIV/0!</v>
      </c>
    </row>
    <row r="55" spans="1:6" ht="14.25">
      <c r="A55" s="7" t="s">
        <v>72</v>
      </c>
      <c r="B55" s="4" t="s">
        <v>73</v>
      </c>
      <c r="C55" s="5">
        <f>C56</f>
        <v>0</v>
      </c>
      <c r="D55" s="5">
        <f>D56</f>
        <v>2356000</v>
      </c>
      <c r="E55" s="5">
        <f>E56</f>
        <v>2355099</v>
      </c>
      <c r="F55" s="24" t="e">
        <f t="shared" si="6"/>
        <v>#DIV/0!</v>
      </c>
    </row>
    <row r="56" spans="1:6" ht="27">
      <c r="A56" s="7" t="s">
        <v>74</v>
      </c>
      <c r="B56" s="4" t="s">
        <v>75</v>
      </c>
      <c r="C56" s="5">
        <f>C198</f>
        <v>0</v>
      </c>
      <c r="D56" s="5">
        <f>D198</f>
        <v>2356000</v>
      </c>
      <c r="E56" s="5">
        <f>E198</f>
        <v>2355099</v>
      </c>
      <c r="F56" s="24" t="e">
        <f t="shared" si="6"/>
        <v>#DIV/0!</v>
      </c>
    </row>
    <row r="57" spans="1:6" ht="39.75">
      <c r="A57" s="7" t="s">
        <v>394</v>
      </c>
      <c r="B57" s="4" t="s">
        <v>396</v>
      </c>
      <c r="C57" s="5">
        <f>C58</f>
        <v>0</v>
      </c>
      <c r="D57" s="5">
        <f>D58</f>
        <v>1360000</v>
      </c>
      <c r="E57" s="5">
        <f>E58</f>
        <v>0</v>
      </c>
      <c r="F57" s="24" t="e">
        <f t="shared" si="6"/>
        <v>#DIV/0!</v>
      </c>
    </row>
    <row r="58" spans="1:6" ht="27">
      <c r="A58" s="7" t="s">
        <v>395</v>
      </c>
      <c r="B58" s="4" t="s">
        <v>397</v>
      </c>
      <c r="C58" s="5">
        <f>C59+C60</f>
        <v>0</v>
      </c>
      <c r="D58" s="5">
        <f>D59+D60</f>
        <v>1360000</v>
      </c>
      <c r="E58" s="5">
        <f>E59+E60</f>
        <v>0</v>
      </c>
      <c r="F58" s="24" t="e">
        <f t="shared" si="6"/>
        <v>#DIV/0!</v>
      </c>
    </row>
    <row r="59" spans="1:6" ht="14.25">
      <c r="A59" s="7" t="s">
        <v>214</v>
      </c>
      <c r="B59" s="4" t="s">
        <v>398</v>
      </c>
      <c r="C59" s="5">
        <f aca="true" t="shared" si="10" ref="C59:E60">C201</f>
        <v>0</v>
      </c>
      <c r="D59" s="5">
        <f t="shared" si="10"/>
        <v>1350000</v>
      </c>
      <c r="E59" s="5">
        <f t="shared" si="10"/>
        <v>0</v>
      </c>
      <c r="F59" s="24" t="e">
        <f t="shared" si="6"/>
        <v>#DIV/0!</v>
      </c>
    </row>
    <row r="60" spans="1:6" ht="14.25">
      <c r="A60" s="7" t="s">
        <v>433</v>
      </c>
      <c r="B60" s="4" t="s">
        <v>434</v>
      </c>
      <c r="C60" s="5">
        <f t="shared" si="10"/>
        <v>0</v>
      </c>
      <c r="D60" s="5">
        <f t="shared" si="10"/>
        <v>10000</v>
      </c>
      <c r="E60" s="5">
        <f t="shared" si="10"/>
        <v>0</v>
      </c>
      <c r="F60" s="24" t="e">
        <f t="shared" si="6"/>
        <v>#DIV/0!</v>
      </c>
    </row>
    <row r="61" spans="1:9" ht="27">
      <c r="A61" s="7" t="s">
        <v>76</v>
      </c>
      <c r="B61" s="4" t="s">
        <v>77</v>
      </c>
      <c r="C61" s="5">
        <f>C63+C79+C101+C76</f>
        <v>393167000</v>
      </c>
      <c r="D61" s="5">
        <f>D63+D79+D101+D76</f>
        <v>488488000</v>
      </c>
      <c r="E61" s="5">
        <f>E63+E79+E101+E76</f>
        <v>446219716</v>
      </c>
      <c r="F61" s="24">
        <f t="shared" si="6"/>
        <v>1.1349368487182292</v>
      </c>
      <c r="H61" s="9"/>
      <c r="I61" s="9"/>
    </row>
    <row r="62" spans="1:6" ht="14.25">
      <c r="A62" s="7" t="s">
        <v>114</v>
      </c>
      <c r="B62" s="4" t="s">
        <v>115</v>
      </c>
      <c r="C62" s="5">
        <f>C63</f>
        <v>8269000</v>
      </c>
      <c r="D62" s="5">
        <f>D63</f>
        <v>9395000</v>
      </c>
      <c r="E62" s="5">
        <f>E63</f>
        <v>9271256</v>
      </c>
      <c r="F62" s="24">
        <f t="shared" si="6"/>
        <v>1.1212064336679164</v>
      </c>
    </row>
    <row r="63" spans="1:6" ht="14.25">
      <c r="A63" s="7" t="s">
        <v>116</v>
      </c>
      <c r="B63" s="4" t="s">
        <v>117</v>
      </c>
      <c r="C63" s="5">
        <f>C64+C65+C66+C70+C68</f>
        <v>8269000</v>
      </c>
      <c r="D63" s="5">
        <f>D64+D65+D66+D70+D68</f>
        <v>9395000</v>
      </c>
      <c r="E63" s="5">
        <f>E64+E65+E66+E70+E68</f>
        <v>9271256</v>
      </c>
      <c r="F63" s="24">
        <f t="shared" si="6"/>
        <v>1.1212064336679164</v>
      </c>
    </row>
    <row r="64" spans="1:6" ht="14.25">
      <c r="A64" s="7" t="s">
        <v>78</v>
      </c>
      <c r="B64" s="4" t="s">
        <v>79</v>
      </c>
      <c r="C64" s="5">
        <f aca="true" t="shared" si="11" ref="C64:E65">C151</f>
        <v>7883000</v>
      </c>
      <c r="D64" s="5">
        <f t="shared" si="11"/>
        <v>8886000</v>
      </c>
      <c r="E64" s="5">
        <f t="shared" si="11"/>
        <v>8849248</v>
      </c>
      <c r="F64" s="24">
        <f t="shared" si="6"/>
        <v>1.1225736394773564</v>
      </c>
    </row>
    <row r="65" spans="1:6" ht="27">
      <c r="A65" s="7" t="s">
        <v>80</v>
      </c>
      <c r="B65" s="4" t="s">
        <v>81</v>
      </c>
      <c r="C65" s="5">
        <f t="shared" si="11"/>
        <v>260000</v>
      </c>
      <c r="D65" s="5">
        <f t="shared" si="11"/>
        <v>370000</v>
      </c>
      <c r="E65" s="5">
        <f t="shared" si="11"/>
        <v>317884</v>
      </c>
      <c r="F65" s="24">
        <f t="shared" si="6"/>
        <v>1.2226307692307692</v>
      </c>
    </row>
    <row r="66" spans="1:6" ht="27">
      <c r="A66" s="7" t="s">
        <v>82</v>
      </c>
      <c r="B66" s="4" t="s">
        <v>83</v>
      </c>
      <c r="C66" s="5">
        <f>C67</f>
        <v>110000</v>
      </c>
      <c r="D66" s="5">
        <f>D67</f>
        <v>123000</v>
      </c>
      <c r="E66" s="5">
        <f>E67</f>
        <v>121499</v>
      </c>
      <c r="F66" s="24">
        <f t="shared" si="6"/>
        <v>1.1045363636363636</v>
      </c>
    </row>
    <row r="67" spans="1:6" ht="14.25">
      <c r="A67" s="7" t="s">
        <v>86</v>
      </c>
      <c r="B67" s="4" t="s">
        <v>87</v>
      </c>
      <c r="C67" s="5">
        <f>C154</f>
        <v>110000</v>
      </c>
      <c r="D67" s="5">
        <f>D154</f>
        <v>123000</v>
      </c>
      <c r="E67" s="5">
        <f>E154</f>
        <v>121499</v>
      </c>
      <c r="F67" s="24">
        <f t="shared" si="6"/>
        <v>1.1045363636363636</v>
      </c>
    </row>
    <row r="68" spans="1:6" ht="27">
      <c r="A68" s="7" t="s">
        <v>375</v>
      </c>
      <c r="B68" s="4" t="s">
        <v>377</v>
      </c>
      <c r="C68" s="5">
        <f>C69</f>
        <v>0</v>
      </c>
      <c r="D68" s="5">
        <f>D69</f>
        <v>0</v>
      </c>
      <c r="E68" s="5">
        <f>E69</f>
        <v>-33374</v>
      </c>
      <c r="F68" s="24"/>
    </row>
    <row r="69" spans="1:6" ht="14.25">
      <c r="A69" s="7" t="s">
        <v>376</v>
      </c>
      <c r="B69" s="21">
        <v>8501</v>
      </c>
      <c r="C69" s="5">
        <f>C156</f>
        <v>0</v>
      </c>
      <c r="D69" s="5">
        <f>D156</f>
        <v>0</v>
      </c>
      <c r="E69" s="5">
        <f>E156</f>
        <v>-33374</v>
      </c>
      <c r="F69" s="24"/>
    </row>
    <row r="70" spans="1:6" ht="14.25">
      <c r="A70" s="7" t="s">
        <v>88</v>
      </c>
      <c r="B70" s="4" t="s">
        <v>89</v>
      </c>
      <c r="C70" s="5">
        <f aca="true" t="shared" si="12" ref="C70:E73">C71</f>
        <v>16000</v>
      </c>
      <c r="D70" s="5">
        <f t="shared" si="12"/>
        <v>16000</v>
      </c>
      <c r="E70" s="5">
        <f t="shared" si="12"/>
        <v>15999</v>
      </c>
      <c r="F70" s="24">
        <f aca="true" t="shared" si="13" ref="F70:F84">E70/C70</f>
        <v>0.9999375</v>
      </c>
    </row>
    <row r="71" spans="1:6" ht="14.25">
      <c r="A71" s="7" t="s">
        <v>98</v>
      </c>
      <c r="B71" s="4" t="s">
        <v>99</v>
      </c>
      <c r="C71" s="5">
        <f t="shared" si="12"/>
        <v>16000</v>
      </c>
      <c r="D71" s="5">
        <f t="shared" si="12"/>
        <v>16000</v>
      </c>
      <c r="E71" s="5">
        <f t="shared" si="12"/>
        <v>15999</v>
      </c>
      <c r="F71" s="24">
        <f t="shared" si="13"/>
        <v>0.9999375</v>
      </c>
    </row>
    <row r="72" spans="1:6" ht="14.25">
      <c r="A72" s="7" t="s">
        <v>100</v>
      </c>
      <c r="B72" s="4" t="s">
        <v>101</v>
      </c>
      <c r="C72" s="5">
        <f t="shared" si="12"/>
        <v>16000</v>
      </c>
      <c r="D72" s="5">
        <f t="shared" si="12"/>
        <v>16000</v>
      </c>
      <c r="E72" s="5">
        <f t="shared" si="12"/>
        <v>15999</v>
      </c>
      <c r="F72" s="24">
        <f t="shared" si="13"/>
        <v>0.9999375</v>
      </c>
    </row>
    <row r="73" spans="1:6" ht="14.25">
      <c r="A73" s="7" t="s">
        <v>102</v>
      </c>
      <c r="B73" s="4" t="s">
        <v>103</v>
      </c>
      <c r="C73" s="5">
        <f t="shared" si="12"/>
        <v>16000</v>
      </c>
      <c r="D73" s="5">
        <f t="shared" si="12"/>
        <v>16000</v>
      </c>
      <c r="E73" s="5">
        <f t="shared" si="12"/>
        <v>15999</v>
      </c>
      <c r="F73" s="24">
        <f t="shared" si="13"/>
        <v>0.9999375</v>
      </c>
    </row>
    <row r="74" spans="1:6" ht="14.25">
      <c r="A74" s="7" t="s">
        <v>108</v>
      </c>
      <c r="B74" s="4" t="s">
        <v>109</v>
      </c>
      <c r="C74" s="5">
        <f>C210</f>
        <v>16000</v>
      </c>
      <c r="D74" s="5">
        <f>D210</f>
        <v>16000</v>
      </c>
      <c r="E74" s="5">
        <f>E210</f>
        <v>15999</v>
      </c>
      <c r="F74" s="24">
        <f t="shared" si="13"/>
        <v>0.9999375</v>
      </c>
    </row>
    <row r="75" spans="1:6" ht="27">
      <c r="A75" s="7" t="s">
        <v>118</v>
      </c>
      <c r="B75" s="4" t="s">
        <v>119</v>
      </c>
      <c r="C75" s="5">
        <f>C79+C101+C76</f>
        <v>384898000</v>
      </c>
      <c r="D75" s="5">
        <f>D79+D101+D76</f>
        <v>479093000</v>
      </c>
      <c r="E75" s="5">
        <f>E79+E101+E76</f>
        <v>436948460</v>
      </c>
      <c r="F75" s="24">
        <f t="shared" si="13"/>
        <v>1.1352318276530406</v>
      </c>
    </row>
    <row r="76" spans="1:6" ht="27">
      <c r="A76" s="7" t="s">
        <v>368</v>
      </c>
      <c r="B76" s="4" t="s">
        <v>370</v>
      </c>
      <c r="C76" s="5">
        <f aca="true" t="shared" si="14" ref="C76:E77">C77</f>
        <v>3000</v>
      </c>
      <c r="D76" s="5">
        <f t="shared" si="14"/>
        <v>3000</v>
      </c>
      <c r="E76" s="5">
        <f t="shared" si="14"/>
        <v>0</v>
      </c>
      <c r="F76" s="24">
        <f t="shared" si="13"/>
        <v>0</v>
      </c>
    </row>
    <row r="77" spans="1:6" ht="14.25">
      <c r="A77" s="7" t="s">
        <v>369</v>
      </c>
      <c r="B77" s="4" t="s">
        <v>371</v>
      </c>
      <c r="C77" s="5">
        <f t="shared" si="14"/>
        <v>3000</v>
      </c>
      <c r="D77" s="5">
        <f t="shared" si="14"/>
        <v>3000</v>
      </c>
      <c r="E77" s="5">
        <f t="shared" si="14"/>
        <v>0</v>
      </c>
      <c r="F77" s="24">
        <f t="shared" si="13"/>
        <v>0</v>
      </c>
    </row>
    <row r="78" spans="1:6" ht="27">
      <c r="A78" s="7" t="s">
        <v>80</v>
      </c>
      <c r="B78" s="4" t="s">
        <v>81</v>
      </c>
      <c r="C78" s="5">
        <f>C160</f>
        <v>3000</v>
      </c>
      <c r="D78" s="5">
        <f>D160</f>
        <v>3000</v>
      </c>
      <c r="E78" s="5">
        <f>E160</f>
        <v>0</v>
      </c>
      <c r="F78" s="24">
        <f t="shared" si="13"/>
        <v>0</v>
      </c>
    </row>
    <row r="79" spans="1:6" ht="14.25">
      <c r="A79" s="7" t="s">
        <v>120</v>
      </c>
      <c r="B79" s="4" t="s">
        <v>121</v>
      </c>
      <c r="C79" s="5">
        <f>C80+C81+C87+C82+C85</f>
        <v>352776000</v>
      </c>
      <c r="D79" s="5">
        <f>D80+D81+D87+D82+D85</f>
        <v>435630000</v>
      </c>
      <c r="E79" s="5">
        <f>E80+E81+E87+E82+E85</f>
        <v>394318106</v>
      </c>
      <c r="F79" s="24">
        <f t="shared" si="13"/>
        <v>1.117757744290995</v>
      </c>
    </row>
    <row r="80" spans="1:6" ht="14.25">
      <c r="A80" s="7" t="s">
        <v>78</v>
      </c>
      <c r="B80" s="4" t="s">
        <v>79</v>
      </c>
      <c r="C80" s="5">
        <f aca="true" t="shared" si="15" ref="C80:E81">C162</f>
        <v>228485000</v>
      </c>
      <c r="D80" s="5">
        <f t="shared" si="15"/>
        <v>290560000</v>
      </c>
      <c r="E80" s="5">
        <f t="shared" si="15"/>
        <v>287659870</v>
      </c>
      <c r="F80" s="24">
        <f t="shared" si="13"/>
        <v>1.2589879860822373</v>
      </c>
    </row>
    <row r="81" spans="1:6" ht="27">
      <c r="A81" s="7" t="s">
        <v>80</v>
      </c>
      <c r="B81" s="4" t="s">
        <v>81</v>
      </c>
      <c r="C81" s="5">
        <f t="shared" si="15"/>
        <v>99492000</v>
      </c>
      <c r="D81" s="5">
        <f t="shared" si="15"/>
        <v>115482000</v>
      </c>
      <c r="E81" s="5">
        <f t="shared" si="15"/>
        <v>82879460</v>
      </c>
      <c r="F81" s="24">
        <f t="shared" si="13"/>
        <v>0.8330263739798175</v>
      </c>
    </row>
    <row r="82" spans="1:6" ht="27">
      <c r="A82" s="7" t="s">
        <v>82</v>
      </c>
      <c r="B82" s="4" t="s">
        <v>83</v>
      </c>
      <c r="C82" s="5">
        <f>C83+C84</f>
        <v>2619000</v>
      </c>
      <c r="D82" s="5">
        <f>D83+D84</f>
        <v>2580000</v>
      </c>
      <c r="E82" s="5">
        <f>E83+E84</f>
        <v>2563437</v>
      </c>
      <c r="F82" s="24">
        <f t="shared" si="13"/>
        <v>0.9787846506300114</v>
      </c>
    </row>
    <row r="83" spans="1:6" ht="14.25">
      <c r="A83" s="7" t="s">
        <v>84</v>
      </c>
      <c r="B83" s="4" t="s">
        <v>85</v>
      </c>
      <c r="C83" s="5">
        <f aca="true" t="shared" si="16" ref="C83:E84">C165</f>
        <v>672000</v>
      </c>
      <c r="D83" s="5">
        <f t="shared" si="16"/>
        <v>377000</v>
      </c>
      <c r="E83" s="5">
        <f t="shared" si="16"/>
        <v>376577</v>
      </c>
      <c r="F83" s="24">
        <f t="shared" si="13"/>
        <v>0.5603824404761905</v>
      </c>
    </row>
    <row r="84" spans="1:6" ht="14.25">
      <c r="A84" s="7" t="s">
        <v>86</v>
      </c>
      <c r="B84" s="4" t="s">
        <v>87</v>
      </c>
      <c r="C84" s="5">
        <f t="shared" si="16"/>
        <v>1947000</v>
      </c>
      <c r="D84" s="5">
        <f t="shared" si="16"/>
        <v>2203000</v>
      </c>
      <c r="E84" s="5">
        <f t="shared" si="16"/>
        <v>2186860</v>
      </c>
      <c r="F84" s="24">
        <f t="shared" si="13"/>
        <v>1.1231946584488957</v>
      </c>
    </row>
    <row r="85" spans="1:6" ht="27">
      <c r="A85" s="7" t="s">
        <v>375</v>
      </c>
      <c r="B85" s="4" t="s">
        <v>377</v>
      </c>
      <c r="C85" s="5">
        <f>C86</f>
        <v>0</v>
      </c>
      <c r="D85" s="5">
        <f>D86</f>
        <v>0</v>
      </c>
      <c r="E85" s="5">
        <f>E86</f>
        <v>-2780400</v>
      </c>
      <c r="F85" s="24"/>
    </row>
    <row r="86" spans="1:6" ht="14.25">
      <c r="A86" s="7" t="s">
        <v>376</v>
      </c>
      <c r="B86" s="21">
        <v>8501</v>
      </c>
      <c r="C86" s="5">
        <f>C168</f>
        <v>0</v>
      </c>
      <c r="D86" s="5">
        <f>D168</f>
        <v>0</v>
      </c>
      <c r="E86" s="5">
        <f>E168</f>
        <v>-2780400</v>
      </c>
      <c r="F86" s="24"/>
    </row>
    <row r="87" spans="1:6" ht="14.25">
      <c r="A87" s="7" t="s">
        <v>88</v>
      </c>
      <c r="B87" s="4" t="s">
        <v>89</v>
      </c>
      <c r="C87" s="5">
        <f>C88+C92+C99</f>
        <v>22180000</v>
      </c>
      <c r="D87" s="5">
        <f>D88+D92+D99</f>
        <v>27008000</v>
      </c>
      <c r="E87" s="5">
        <f>E88+E92+E99</f>
        <v>23995739</v>
      </c>
      <c r="F87" s="24">
        <f>E87/C87</f>
        <v>1.0818637962128044</v>
      </c>
    </row>
    <row r="88" spans="1:6" ht="39.75">
      <c r="A88" s="7" t="s">
        <v>90</v>
      </c>
      <c r="B88" s="4" t="s">
        <v>91</v>
      </c>
      <c r="C88" s="5">
        <f>C89</f>
        <v>0</v>
      </c>
      <c r="D88" s="5">
        <f>D89</f>
        <v>3720000</v>
      </c>
      <c r="E88" s="5">
        <f>E89</f>
        <v>3694932</v>
      </c>
      <c r="F88" s="24" t="e">
        <f>E88/C88</f>
        <v>#DIV/0!</v>
      </c>
    </row>
    <row r="89" spans="1:6" ht="27">
      <c r="A89" s="7" t="s">
        <v>92</v>
      </c>
      <c r="B89" s="4" t="s">
        <v>93</v>
      </c>
      <c r="C89" s="5">
        <f>C90+C91</f>
        <v>0</v>
      </c>
      <c r="D89" s="5">
        <f>D90+D91</f>
        <v>3720000</v>
      </c>
      <c r="E89" s="5">
        <f>E90+E91</f>
        <v>3694932</v>
      </c>
      <c r="F89" s="24" t="e">
        <f>E89/C89</f>
        <v>#DIV/0!</v>
      </c>
    </row>
    <row r="90" spans="1:6" ht="14.25">
      <c r="A90" s="7" t="s">
        <v>94</v>
      </c>
      <c r="B90" s="4" t="s">
        <v>95</v>
      </c>
      <c r="C90" s="5">
        <f>C216</f>
        <v>0</v>
      </c>
      <c r="D90" s="5">
        <f>D216</f>
        <v>0</v>
      </c>
      <c r="E90" s="5"/>
      <c r="F90" s="24"/>
    </row>
    <row r="91" spans="1:6" ht="14.25">
      <c r="A91" s="7" t="s">
        <v>96</v>
      </c>
      <c r="B91" s="4" t="s">
        <v>97</v>
      </c>
      <c r="C91" s="5">
        <f>C217</f>
        <v>0</v>
      </c>
      <c r="D91" s="5">
        <f>D217</f>
        <v>3720000</v>
      </c>
      <c r="E91" s="5">
        <f>E217</f>
        <v>3694932</v>
      </c>
      <c r="F91" s="24" t="e">
        <f aca="true" t="shared" si="17" ref="F91:F105">E91/C91</f>
        <v>#DIV/0!</v>
      </c>
    </row>
    <row r="92" spans="1:6" ht="14.25">
      <c r="A92" s="7" t="s">
        <v>98</v>
      </c>
      <c r="B92" s="4" t="s">
        <v>99</v>
      </c>
      <c r="C92" s="5">
        <f>C93</f>
        <v>22180000</v>
      </c>
      <c r="D92" s="5">
        <f>D93</f>
        <v>23288000</v>
      </c>
      <c r="E92" s="5">
        <f>E93</f>
        <v>20313835</v>
      </c>
      <c r="F92" s="24">
        <f t="shared" si="17"/>
        <v>0.9158627141568981</v>
      </c>
    </row>
    <row r="93" spans="1:6" ht="14.25">
      <c r="A93" s="7" t="s">
        <v>100</v>
      </c>
      <c r="B93" s="4" t="s">
        <v>101</v>
      </c>
      <c r="C93" s="5">
        <f>C94+C98</f>
        <v>22180000</v>
      </c>
      <c r="D93" s="5">
        <f>D94+D98</f>
        <v>23288000</v>
      </c>
      <c r="E93" s="5">
        <f>E94+E98</f>
        <v>20313835</v>
      </c>
      <c r="F93" s="24">
        <f t="shared" si="17"/>
        <v>0.9158627141568981</v>
      </c>
    </row>
    <row r="94" spans="1:6" ht="14.25">
      <c r="A94" s="7" t="s">
        <v>102</v>
      </c>
      <c r="B94" s="4" t="s">
        <v>103</v>
      </c>
      <c r="C94" s="5">
        <f>C95+C96+C97</f>
        <v>18064000</v>
      </c>
      <c r="D94" s="5">
        <f>D95+D96+D97</f>
        <v>18931000</v>
      </c>
      <c r="E94" s="5">
        <f>E95+E96+E97</f>
        <v>15968873</v>
      </c>
      <c r="F94" s="24">
        <f t="shared" si="17"/>
        <v>0.8840164415411869</v>
      </c>
    </row>
    <row r="95" spans="1:6" ht="14.25">
      <c r="A95" s="7" t="s">
        <v>104</v>
      </c>
      <c r="B95" s="4" t="s">
        <v>105</v>
      </c>
      <c r="C95" s="5">
        <f aca="true" t="shared" si="18" ref="C95:E98">C221</f>
        <v>15302000</v>
      </c>
      <c r="D95" s="5">
        <f t="shared" si="18"/>
        <v>15339000</v>
      </c>
      <c r="E95" s="5">
        <f t="shared" si="18"/>
        <v>13596161</v>
      </c>
      <c r="F95" s="24">
        <f t="shared" si="17"/>
        <v>0.8885218272121291</v>
      </c>
    </row>
    <row r="96" spans="1:6" ht="14.25">
      <c r="A96" s="7" t="s">
        <v>106</v>
      </c>
      <c r="B96" s="4" t="s">
        <v>107</v>
      </c>
      <c r="C96" s="5">
        <f t="shared" si="18"/>
        <v>1769000</v>
      </c>
      <c r="D96" s="5">
        <f t="shared" si="18"/>
        <v>2607000</v>
      </c>
      <c r="E96" s="5">
        <f t="shared" si="18"/>
        <v>1566750</v>
      </c>
      <c r="F96" s="24">
        <f t="shared" si="17"/>
        <v>0.8856698699830413</v>
      </c>
    </row>
    <row r="97" spans="1:6" ht="14.25">
      <c r="A97" s="7" t="s">
        <v>110</v>
      </c>
      <c r="B97" s="4" t="s">
        <v>111</v>
      </c>
      <c r="C97" s="5">
        <f t="shared" si="18"/>
        <v>993000</v>
      </c>
      <c r="D97" s="5">
        <f t="shared" si="18"/>
        <v>985000</v>
      </c>
      <c r="E97" s="5">
        <f t="shared" si="18"/>
        <v>805962</v>
      </c>
      <c r="F97" s="24">
        <f t="shared" si="17"/>
        <v>0.8116435045317221</v>
      </c>
    </row>
    <row r="98" spans="1:6" ht="14.25">
      <c r="A98" s="7" t="s">
        <v>112</v>
      </c>
      <c r="B98" s="4" t="s">
        <v>113</v>
      </c>
      <c r="C98" s="5">
        <f t="shared" si="18"/>
        <v>4116000</v>
      </c>
      <c r="D98" s="5">
        <f t="shared" si="18"/>
        <v>4357000</v>
      </c>
      <c r="E98" s="5">
        <f t="shared" si="18"/>
        <v>4344962</v>
      </c>
      <c r="F98" s="24">
        <f t="shared" si="17"/>
        <v>1.0556273080660836</v>
      </c>
    </row>
    <row r="99" spans="1:6" ht="27">
      <c r="A99" s="7" t="s">
        <v>375</v>
      </c>
      <c r="B99" s="4" t="s">
        <v>377</v>
      </c>
      <c r="C99" s="5">
        <f>C100</f>
        <v>0</v>
      </c>
      <c r="D99" s="5">
        <f>D100</f>
        <v>0</v>
      </c>
      <c r="E99" s="5">
        <f>E100</f>
        <v>-13028</v>
      </c>
      <c r="F99" s="24"/>
    </row>
    <row r="100" spans="1:6" ht="27">
      <c r="A100" s="7" t="s">
        <v>384</v>
      </c>
      <c r="B100" s="21">
        <v>8501</v>
      </c>
      <c r="C100" s="5">
        <f>C226</f>
        <v>0</v>
      </c>
      <c r="D100" s="5">
        <f>D226</f>
        <v>0</v>
      </c>
      <c r="E100" s="5">
        <f>E226</f>
        <v>-13028</v>
      </c>
      <c r="F100" s="24"/>
    </row>
    <row r="101" spans="1:6" ht="14.25">
      <c r="A101" s="7" t="s">
        <v>122</v>
      </c>
      <c r="B101" s="4" t="s">
        <v>123</v>
      </c>
      <c r="C101" s="5">
        <f>C102+C103+C104+C108+C106</f>
        <v>32119000</v>
      </c>
      <c r="D101" s="5">
        <f>D102+D103+D104+D108+D106</f>
        <v>43460000</v>
      </c>
      <c r="E101" s="5">
        <f>E102+E103+E104+E108+E106</f>
        <v>42630354</v>
      </c>
      <c r="F101" s="24">
        <f t="shared" si="17"/>
        <v>1.3272628039478191</v>
      </c>
    </row>
    <row r="102" spans="1:6" ht="14.25">
      <c r="A102" s="7" t="s">
        <v>78</v>
      </c>
      <c r="B102" s="4" t="s">
        <v>79</v>
      </c>
      <c r="C102" s="5">
        <f aca="true" t="shared" si="19" ref="C102:E103">C170</f>
        <v>25510000</v>
      </c>
      <c r="D102" s="5">
        <f t="shared" si="19"/>
        <v>37312500</v>
      </c>
      <c r="E102" s="5">
        <f t="shared" si="19"/>
        <v>36838734</v>
      </c>
      <c r="F102" s="24">
        <f t="shared" si="17"/>
        <v>1.4440899255194042</v>
      </c>
    </row>
    <row r="103" spans="1:6" ht="27">
      <c r="A103" s="7" t="s">
        <v>80</v>
      </c>
      <c r="B103" s="4" t="s">
        <v>81</v>
      </c>
      <c r="C103" s="5">
        <f t="shared" si="19"/>
        <v>5208000</v>
      </c>
      <c r="D103" s="5">
        <f t="shared" si="19"/>
        <v>3912500</v>
      </c>
      <c r="E103" s="5">
        <f t="shared" si="19"/>
        <v>3717480</v>
      </c>
      <c r="F103" s="24">
        <f t="shared" si="17"/>
        <v>0.7138018433179724</v>
      </c>
    </row>
    <row r="104" spans="1:6" ht="27">
      <c r="A104" s="7" t="s">
        <v>82</v>
      </c>
      <c r="B104" s="4" t="s">
        <v>83</v>
      </c>
      <c r="C104" s="5">
        <f>C105</f>
        <v>337000</v>
      </c>
      <c r="D104" s="5">
        <f>D105</f>
        <v>364000</v>
      </c>
      <c r="E104" s="5">
        <f>E105</f>
        <v>361196</v>
      </c>
      <c r="F104" s="24">
        <f t="shared" si="17"/>
        <v>1.0717982195845697</v>
      </c>
    </row>
    <row r="105" spans="1:6" ht="14.25">
      <c r="A105" s="7" t="s">
        <v>86</v>
      </c>
      <c r="B105" s="4" t="s">
        <v>87</v>
      </c>
      <c r="C105" s="5">
        <f>C173</f>
        <v>337000</v>
      </c>
      <c r="D105" s="5">
        <f>D173</f>
        <v>364000</v>
      </c>
      <c r="E105" s="5">
        <f>E173</f>
        <v>361196</v>
      </c>
      <c r="F105" s="24">
        <f t="shared" si="17"/>
        <v>1.0717982195845697</v>
      </c>
    </row>
    <row r="106" spans="1:6" ht="27">
      <c r="A106" s="7" t="s">
        <v>375</v>
      </c>
      <c r="B106" s="4" t="s">
        <v>377</v>
      </c>
      <c r="C106" s="5">
        <f>C107</f>
        <v>0</v>
      </c>
      <c r="D106" s="5">
        <f>D107</f>
        <v>0</v>
      </c>
      <c r="E106" s="5">
        <f>E107</f>
        <v>-118581</v>
      </c>
      <c r="F106" s="24"/>
    </row>
    <row r="107" spans="1:6" ht="14.25">
      <c r="A107" s="7" t="s">
        <v>376</v>
      </c>
      <c r="B107" s="21">
        <v>8501</v>
      </c>
      <c r="C107" s="5">
        <f>C175</f>
        <v>0</v>
      </c>
      <c r="D107" s="5">
        <f>D175</f>
        <v>0</v>
      </c>
      <c r="E107" s="5">
        <f>E175</f>
        <v>-118581</v>
      </c>
      <c r="F107" s="24"/>
    </row>
    <row r="108" spans="1:6" ht="14.2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4.25">
      <c r="A109" s="7" t="s">
        <v>98</v>
      </c>
      <c r="B109" s="4" t="s">
        <v>99</v>
      </c>
      <c r="C109" s="5">
        <f t="shared" si="20"/>
        <v>1064000</v>
      </c>
      <c r="D109" s="5">
        <f t="shared" si="20"/>
        <v>1871000</v>
      </c>
      <c r="E109" s="5">
        <f t="shared" si="20"/>
        <v>1831525</v>
      </c>
      <c r="F109" s="24">
        <f t="shared" si="21"/>
        <v>1.721358082706767</v>
      </c>
    </row>
    <row r="110" spans="1:6" ht="14.25">
      <c r="A110" s="7" t="s">
        <v>100</v>
      </c>
      <c r="B110" s="4" t="s">
        <v>101</v>
      </c>
      <c r="C110" s="5">
        <f t="shared" si="20"/>
        <v>1064000</v>
      </c>
      <c r="D110" s="5">
        <f t="shared" si="20"/>
        <v>1871000</v>
      </c>
      <c r="E110" s="5">
        <f t="shared" si="20"/>
        <v>1831525</v>
      </c>
      <c r="F110" s="24">
        <f t="shared" si="21"/>
        <v>1.721358082706767</v>
      </c>
    </row>
    <row r="111" spans="1:6" ht="14.25">
      <c r="A111" s="7" t="s">
        <v>102</v>
      </c>
      <c r="B111" s="4" t="s">
        <v>103</v>
      </c>
      <c r="C111" s="5">
        <f t="shared" si="20"/>
        <v>1064000</v>
      </c>
      <c r="D111" s="5">
        <f t="shared" si="20"/>
        <v>1871000</v>
      </c>
      <c r="E111" s="5">
        <f t="shared" si="20"/>
        <v>1831525</v>
      </c>
      <c r="F111" s="24">
        <f t="shared" si="21"/>
        <v>1.721358082706767</v>
      </c>
    </row>
    <row r="112" spans="1:6" ht="14.25">
      <c r="A112" s="7" t="s">
        <v>110</v>
      </c>
      <c r="B112" s="4" t="s">
        <v>111</v>
      </c>
      <c r="C112" s="5">
        <f>C232</f>
        <v>1064000</v>
      </c>
      <c r="D112" s="5">
        <f>D232</f>
        <v>1871000</v>
      </c>
      <c r="E112" s="5">
        <f>E232</f>
        <v>1831525</v>
      </c>
      <c r="F112" s="24">
        <f t="shared" si="21"/>
        <v>1.721358082706767</v>
      </c>
    </row>
    <row r="113" spans="1:8" ht="14.25">
      <c r="A113" s="7" t="s">
        <v>124</v>
      </c>
      <c r="B113" s="4" t="s">
        <v>3</v>
      </c>
      <c r="C113" s="5">
        <f>C114+C139+C136</f>
        <v>369907000</v>
      </c>
      <c r="D113" s="5">
        <f>D114+D139+D136</f>
        <v>459593000</v>
      </c>
      <c r="E113" s="5">
        <f>E114+E139+E136</f>
        <v>432924345</v>
      </c>
      <c r="F113" s="24">
        <f t="shared" si="21"/>
        <v>1.170359968857037</v>
      </c>
      <c r="H113" s="9"/>
    </row>
    <row r="114" spans="1:6" ht="14.25">
      <c r="A114" s="7" t="s">
        <v>4</v>
      </c>
      <c r="B114" s="4" t="s">
        <v>5</v>
      </c>
      <c r="C114" s="5">
        <f>C115</f>
        <v>223087000</v>
      </c>
      <c r="D114" s="5">
        <f>D115</f>
        <v>263859000</v>
      </c>
      <c r="E114" s="5">
        <f>E115</f>
        <v>236922106</v>
      </c>
      <c r="F114" s="24">
        <f t="shared" si="21"/>
        <v>1.062016639248365</v>
      </c>
    </row>
    <row r="115" spans="1:6" ht="14.25">
      <c r="A115" s="7" t="s">
        <v>6</v>
      </c>
      <c r="B115" s="4" t="s">
        <v>7</v>
      </c>
      <c r="C115" s="5">
        <f>C116+C120</f>
        <v>223087000</v>
      </c>
      <c r="D115" s="5">
        <f>D116+D120</f>
        <v>263859000</v>
      </c>
      <c r="E115" s="5">
        <f>E116+E120</f>
        <v>236922106</v>
      </c>
      <c r="F115" s="24">
        <f t="shared" si="21"/>
        <v>1.062016639248365</v>
      </c>
    </row>
    <row r="116" spans="1:6" ht="14.25">
      <c r="A116" s="7" t="s">
        <v>8</v>
      </c>
      <c r="B116" s="4" t="s">
        <v>9</v>
      </c>
      <c r="C116" s="5">
        <f aca="true" t="shared" si="22" ref="C116:E118">C117</f>
        <v>240000</v>
      </c>
      <c r="D116" s="5">
        <f t="shared" si="22"/>
        <v>0</v>
      </c>
      <c r="E116" s="5">
        <f t="shared" si="22"/>
        <v>-34692</v>
      </c>
      <c r="F116" s="24">
        <f t="shared" si="21"/>
        <v>-0.14455</v>
      </c>
    </row>
    <row r="117" spans="1:6" ht="14.25">
      <c r="A117" s="7" t="s">
        <v>10</v>
      </c>
      <c r="B117" s="4" t="s">
        <v>11</v>
      </c>
      <c r="C117" s="5">
        <f t="shared" si="22"/>
        <v>240000</v>
      </c>
      <c r="D117" s="5">
        <f t="shared" si="22"/>
        <v>0</v>
      </c>
      <c r="E117" s="5">
        <f t="shared" si="22"/>
        <v>-34692</v>
      </c>
      <c r="F117" s="24">
        <f t="shared" si="21"/>
        <v>-0.14455</v>
      </c>
    </row>
    <row r="118" spans="1:6" ht="14.25">
      <c r="A118" s="7" t="s">
        <v>12</v>
      </c>
      <c r="B118" s="4" t="s">
        <v>13</v>
      </c>
      <c r="C118" s="5">
        <f t="shared" si="22"/>
        <v>240000</v>
      </c>
      <c r="D118" s="5">
        <f t="shared" si="22"/>
        <v>0</v>
      </c>
      <c r="E118" s="5">
        <f t="shared" si="22"/>
        <v>-34692</v>
      </c>
      <c r="F118" s="24">
        <f t="shared" si="21"/>
        <v>-0.14455</v>
      </c>
    </row>
    <row r="119" spans="1:6" ht="14.25">
      <c r="A119" s="7" t="s">
        <v>14</v>
      </c>
      <c r="B119" s="4" t="s">
        <v>15</v>
      </c>
      <c r="C119" s="5">
        <v>240000</v>
      </c>
      <c r="D119" s="5"/>
      <c r="E119" s="5">
        <v>-34692</v>
      </c>
      <c r="F119" s="24">
        <f t="shared" si="21"/>
        <v>-0.14455</v>
      </c>
    </row>
    <row r="120" spans="1:6" ht="27">
      <c r="A120" s="7" t="s">
        <v>16</v>
      </c>
      <c r="B120" s="4" t="s">
        <v>17</v>
      </c>
      <c r="C120" s="5">
        <f>C121+C132+C130+C128</f>
        <v>222847000</v>
      </c>
      <c r="D120" s="5">
        <f>D121+D132+D130+D128</f>
        <v>263859000</v>
      </c>
      <c r="E120" s="5">
        <f>E121+E132+E130+E128</f>
        <v>236956798</v>
      </c>
      <c r="F120" s="24">
        <f t="shared" si="21"/>
        <v>1.063316077847133</v>
      </c>
    </row>
    <row r="121" spans="1:6" ht="39.75">
      <c r="A121" s="7" t="s">
        <v>125</v>
      </c>
      <c r="B121" s="4" t="s">
        <v>19</v>
      </c>
      <c r="C121" s="5">
        <f>C122+C124+C125+C126+C127+C123</f>
        <v>223043000</v>
      </c>
      <c r="D121" s="5">
        <f>D122+D124+D125+D126+D127+D123</f>
        <v>261423000</v>
      </c>
      <c r="E121" s="5">
        <f>E122+E124+E125+E126+E127+E123</f>
        <v>235785443</v>
      </c>
      <c r="F121" s="24">
        <f t="shared" si="21"/>
        <v>1.057129983904449</v>
      </c>
    </row>
    <row r="122" spans="1:6" ht="14.25">
      <c r="A122" s="7" t="s">
        <v>20</v>
      </c>
      <c r="B122" s="4" t="s">
        <v>21</v>
      </c>
      <c r="C122" s="5">
        <v>2485000</v>
      </c>
      <c r="D122" s="5">
        <v>1945000</v>
      </c>
      <c r="E122" s="5">
        <v>1871088</v>
      </c>
      <c r="F122" s="24">
        <f t="shared" si="21"/>
        <v>0.7529529175050301</v>
      </c>
    </row>
    <row r="123" spans="1:6" ht="27">
      <c r="A123" s="7" t="s">
        <v>372</v>
      </c>
      <c r="B123" s="4" t="s">
        <v>373</v>
      </c>
      <c r="C123" s="5">
        <v>3000</v>
      </c>
      <c r="D123" s="5">
        <v>3000</v>
      </c>
      <c r="E123" s="5"/>
      <c r="F123" s="24">
        <f t="shared" si="21"/>
        <v>0</v>
      </c>
    </row>
    <row r="124" spans="1:6" ht="14.25">
      <c r="A124" s="7" t="s">
        <v>22</v>
      </c>
      <c r="B124" s="4" t="s">
        <v>23</v>
      </c>
      <c r="C124" s="5">
        <v>77000</v>
      </c>
      <c r="D124" s="5">
        <v>63000</v>
      </c>
      <c r="E124" s="5">
        <v>63355</v>
      </c>
      <c r="F124" s="24">
        <f t="shared" si="21"/>
        <v>0.8227922077922077</v>
      </c>
    </row>
    <row r="125" spans="1:6" ht="27">
      <c r="A125" s="7" t="s">
        <v>24</v>
      </c>
      <c r="B125" s="4" t="s">
        <v>25</v>
      </c>
      <c r="C125" s="5">
        <v>159519000</v>
      </c>
      <c r="D125" s="5">
        <v>202200000</v>
      </c>
      <c r="E125" s="5">
        <v>179917542</v>
      </c>
      <c r="F125" s="24">
        <f t="shared" si="21"/>
        <v>1.1278753126586802</v>
      </c>
    </row>
    <row r="126" spans="1:6" ht="27">
      <c r="A126" s="7" t="s">
        <v>26</v>
      </c>
      <c r="B126" s="4" t="s">
        <v>27</v>
      </c>
      <c r="C126" s="5">
        <v>58439000</v>
      </c>
      <c r="D126" s="5">
        <v>55841000</v>
      </c>
      <c r="E126" s="5">
        <v>52753009</v>
      </c>
      <c r="F126" s="24">
        <f t="shared" si="21"/>
        <v>0.9027021167371105</v>
      </c>
    </row>
    <row r="127" spans="1:6" ht="14.25">
      <c r="A127" s="7" t="s">
        <v>28</v>
      </c>
      <c r="B127" s="4" t="s">
        <v>29</v>
      </c>
      <c r="C127" s="5">
        <v>2520000</v>
      </c>
      <c r="D127" s="5">
        <v>1371000</v>
      </c>
      <c r="E127" s="5">
        <v>1180449</v>
      </c>
      <c r="F127" s="24">
        <f t="shared" si="21"/>
        <v>0.46843214285714285</v>
      </c>
    </row>
    <row r="128" spans="1:6" ht="14.25">
      <c r="A128" s="7" t="s">
        <v>423</v>
      </c>
      <c r="B128" s="4" t="s">
        <v>425</v>
      </c>
      <c r="C128" s="5">
        <f>C129</f>
        <v>0</v>
      </c>
      <c r="D128" s="5">
        <f>D129</f>
        <v>1000</v>
      </c>
      <c r="E128" s="5">
        <f>E129</f>
        <v>94</v>
      </c>
      <c r="F128" s="24" t="e">
        <f t="shared" si="21"/>
        <v>#DIV/0!</v>
      </c>
    </row>
    <row r="129" spans="1:6" ht="14.25">
      <c r="A129" s="7" t="s">
        <v>424</v>
      </c>
      <c r="B129" s="4" t="s">
        <v>426</v>
      </c>
      <c r="C129" s="5"/>
      <c r="D129" s="5">
        <v>1000</v>
      </c>
      <c r="E129" s="5">
        <v>94</v>
      </c>
      <c r="F129" s="24" t="e">
        <f t="shared" si="21"/>
        <v>#DIV/0!</v>
      </c>
    </row>
    <row r="130" spans="1:6" ht="14.25">
      <c r="A130" s="7" t="s">
        <v>406</v>
      </c>
      <c r="B130" s="4" t="s">
        <v>407</v>
      </c>
      <c r="C130" s="5">
        <f>C131</f>
        <v>72000</v>
      </c>
      <c r="D130" s="5">
        <f>D131</f>
        <v>72000</v>
      </c>
      <c r="E130" s="5">
        <f>E131</f>
        <v>71951</v>
      </c>
      <c r="F130" s="24">
        <f t="shared" si="21"/>
        <v>0.9993194444444444</v>
      </c>
    </row>
    <row r="131" spans="1:6" ht="14.25">
      <c r="A131" s="7" t="s">
        <v>193</v>
      </c>
      <c r="B131" s="4" t="s">
        <v>408</v>
      </c>
      <c r="C131" s="5">
        <v>72000</v>
      </c>
      <c r="D131" s="5">
        <v>72000</v>
      </c>
      <c r="E131" s="5">
        <v>71951</v>
      </c>
      <c r="F131" s="24">
        <f t="shared" si="21"/>
        <v>0.9993194444444444</v>
      </c>
    </row>
    <row r="132" spans="1:6" ht="27">
      <c r="A132" s="7" t="s">
        <v>126</v>
      </c>
      <c r="B132" s="4" t="s">
        <v>31</v>
      </c>
      <c r="C132" s="5">
        <f>C133+C134+C135</f>
        <v>-268000</v>
      </c>
      <c r="D132" s="5">
        <f>D133+D134+D135</f>
        <v>2363000</v>
      </c>
      <c r="E132" s="5">
        <f>E133+E134+E135</f>
        <v>1099310</v>
      </c>
      <c r="F132" s="24">
        <f t="shared" si="21"/>
        <v>-4.101902985074627</v>
      </c>
    </row>
    <row r="133" spans="1:6" ht="14.25">
      <c r="A133" s="7" t="s">
        <v>32</v>
      </c>
      <c r="B133" s="4" t="s">
        <v>33</v>
      </c>
      <c r="C133" s="5">
        <v>480000</v>
      </c>
      <c r="D133" s="5">
        <v>2783000</v>
      </c>
      <c r="E133" s="5">
        <v>2780264</v>
      </c>
      <c r="F133" s="24">
        <f t="shared" si="21"/>
        <v>5.792216666666667</v>
      </c>
    </row>
    <row r="134" spans="1:6" ht="27">
      <c r="A134" s="7" t="s">
        <v>127</v>
      </c>
      <c r="B134" s="4" t="s">
        <v>35</v>
      </c>
      <c r="C134" s="5">
        <v>-812000</v>
      </c>
      <c r="D134" s="5">
        <v>-490000</v>
      </c>
      <c r="E134" s="5">
        <v>-1750101</v>
      </c>
      <c r="F134" s="24">
        <f t="shared" si="21"/>
        <v>2.1552967980295565</v>
      </c>
    </row>
    <row r="135" spans="1:6" ht="14.25">
      <c r="A135" s="7" t="s">
        <v>38</v>
      </c>
      <c r="B135" s="4" t="s">
        <v>39</v>
      </c>
      <c r="C135" s="5">
        <v>64000</v>
      </c>
      <c r="D135" s="5">
        <v>70000</v>
      </c>
      <c r="E135" s="5">
        <v>69147</v>
      </c>
      <c r="F135" s="24">
        <f t="shared" si="21"/>
        <v>1.080421875</v>
      </c>
    </row>
    <row r="136" spans="1:6" ht="14.25">
      <c r="A136" s="7" t="s">
        <v>378</v>
      </c>
      <c r="B136" s="22" t="s">
        <v>379</v>
      </c>
      <c r="C136" s="5">
        <f aca="true" t="shared" si="23" ref="C136:E137">C137</f>
        <v>0</v>
      </c>
      <c r="D136" s="5">
        <f t="shared" si="23"/>
        <v>0</v>
      </c>
      <c r="E136" s="5">
        <f t="shared" si="23"/>
        <v>0</v>
      </c>
      <c r="F136" s="24"/>
    </row>
    <row r="137" spans="1:6" ht="14.25">
      <c r="A137" s="7" t="s">
        <v>380</v>
      </c>
      <c r="B137" s="22" t="s">
        <v>382</v>
      </c>
      <c r="C137" s="5">
        <f t="shared" si="23"/>
        <v>0</v>
      </c>
      <c r="D137" s="5">
        <f t="shared" si="23"/>
        <v>0</v>
      </c>
      <c r="E137" s="5">
        <f t="shared" si="23"/>
        <v>0</v>
      </c>
      <c r="F137" s="24"/>
    </row>
    <row r="138" spans="1:6" ht="27">
      <c r="A138" s="7" t="s">
        <v>381</v>
      </c>
      <c r="B138" s="22" t="s">
        <v>383</v>
      </c>
      <c r="C138" s="5"/>
      <c r="D138" s="5"/>
      <c r="E138" s="5"/>
      <c r="F138" s="24"/>
    </row>
    <row r="139" spans="1:6" ht="14.25">
      <c r="A139" s="7" t="s">
        <v>46</v>
      </c>
      <c r="B139" s="4" t="s">
        <v>47</v>
      </c>
      <c r="C139" s="5">
        <f>C140</f>
        <v>146820000</v>
      </c>
      <c r="D139" s="5">
        <f>D140</f>
        <v>195734000</v>
      </c>
      <c r="E139" s="5">
        <f>E140</f>
        <v>196002239</v>
      </c>
      <c r="F139" s="24">
        <f aca="true" t="shared" si="24" ref="F139:F154">E139/C139</f>
        <v>1.334983237978477</v>
      </c>
    </row>
    <row r="140" spans="1:6" ht="27">
      <c r="A140" s="7" t="s">
        <v>48</v>
      </c>
      <c r="B140" s="4" t="s">
        <v>49</v>
      </c>
      <c r="C140" s="5">
        <f>C143+C141</f>
        <v>146820000</v>
      </c>
      <c r="D140" s="5">
        <f>D143+D141</f>
        <v>195734000</v>
      </c>
      <c r="E140" s="5">
        <f>E143+E141</f>
        <v>196002239</v>
      </c>
      <c r="F140" s="24">
        <f t="shared" si="24"/>
        <v>1.334983237978477</v>
      </c>
    </row>
    <row r="141" spans="1:6" ht="14.25">
      <c r="A141" s="7" t="s">
        <v>421</v>
      </c>
      <c r="B141" s="4" t="s">
        <v>51</v>
      </c>
      <c r="C141" s="5">
        <f>C142</f>
        <v>0</v>
      </c>
      <c r="D141" s="5">
        <f>D142</f>
        <v>600000</v>
      </c>
      <c r="E141" s="5">
        <f>E142</f>
        <v>600000</v>
      </c>
      <c r="F141" s="24" t="e">
        <f t="shared" si="24"/>
        <v>#DIV/0!</v>
      </c>
    </row>
    <row r="142" spans="1:6" ht="14.25">
      <c r="A142" s="7" t="s">
        <v>419</v>
      </c>
      <c r="B142" s="4" t="s">
        <v>422</v>
      </c>
      <c r="C142" s="5"/>
      <c r="D142" s="5">
        <v>600000</v>
      </c>
      <c r="E142" s="5">
        <v>600000</v>
      </c>
      <c r="F142" s="24" t="e">
        <f t="shared" si="24"/>
        <v>#DIV/0!</v>
      </c>
    </row>
    <row r="143" spans="1:6" ht="27">
      <c r="A143" s="7" t="s">
        <v>128</v>
      </c>
      <c r="B143" s="4" t="s">
        <v>55</v>
      </c>
      <c r="C143" s="5">
        <f>C144+C145+C146+C147</f>
        <v>146820000</v>
      </c>
      <c r="D143" s="5">
        <f>D144+D145+D146+D147</f>
        <v>195134000</v>
      </c>
      <c r="E143" s="5">
        <f>E144+E145+E146+E147</f>
        <v>195402239</v>
      </c>
      <c r="F143" s="24">
        <f t="shared" si="24"/>
        <v>1.3308966012804795</v>
      </c>
    </row>
    <row r="144" spans="1:6" ht="14.25">
      <c r="A144" s="7" t="s">
        <v>56</v>
      </c>
      <c r="B144" s="4" t="s">
        <v>57</v>
      </c>
      <c r="C144" s="5">
        <v>36737000</v>
      </c>
      <c r="D144" s="5">
        <v>49539000</v>
      </c>
      <c r="E144" s="5">
        <v>48823339</v>
      </c>
      <c r="F144" s="24">
        <f t="shared" si="24"/>
        <v>1.3289963524512072</v>
      </c>
    </row>
    <row r="145" spans="1:6" ht="27">
      <c r="A145" s="7" t="s">
        <v>58</v>
      </c>
      <c r="B145" s="4" t="s">
        <v>59</v>
      </c>
      <c r="C145" s="5">
        <v>4250000</v>
      </c>
      <c r="D145" s="5">
        <v>4200000</v>
      </c>
      <c r="E145" s="5">
        <v>3265905</v>
      </c>
      <c r="F145" s="24">
        <f t="shared" si="24"/>
        <v>0.7684482352941177</v>
      </c>
    </row>
    <row r="146" spans="1:6" ht="27">
      <c r="A146" s="7" t="s">
        <v>70</v>
      </c>
      <c r="B146" s="4" t="s">
        <v>71</v>
      </c>
      <c r="C146" s="5">
        <v>105833000</v>
      </c>
      <c r="D146" s="5">
        <v>136150000</v>
      </c>
      <c r="E146" s="5">
        <v>136147995</v>
      </c>
      <c r="F146" s="24">
        <f t="shared" si="24"/>
        <v>1.2864417998166924</v>
      </c>
    </row>
    <row r="147" spans="1:6" ht="14.25">
      <c r="A147" s="7" t="s">
        <v>419</v>
      </c>
      <c r="B147" s="4" t="s">
        <v>420</v>
      </c>
      <c r="C147" s="5"/>
      <c r="D147" s="5">
        <v>5245000</v>
      </c>
      <c r="E147" s="5">
        <v>7165000</v>
      </c>
      <c r="F147" s="24" t="e">
        <f t="shared" si="24"/>
        <v>#DIV/0!</v>
      </c>
    </row>
    <row r="148" spans="1:6" ht="27">
      <c r="A148" s="7" t="s">
        <v>129</v>
      </c>
      <c r="B148" s="4" t="s">
        <v>77</v>
      </c>
      <c r="C148" s="5">
        <f>C150+C161+C169+C158</f>
        <v>369907000</v>
      </c>
      <c r="D148" s="5">
        <f>D150+D161+D169+D158</f>
        <v>459593000</v>
      </c>
      <c r="E148" s="5">
        <f>E150+E161+E169+E158</f>
        <v>420376453</v>
      </c>
      <c r="F148" s="24">
        <f t="shared" si="24"/>
        <v>1.1364382209582409</v>
      </c>
    </row>
    <row r="149" spans="1:6" ht="14.25">
      <c r="A149" s="7" t="s">
        <v>130</v>
      </c>
      <c r="B149" s="4" t="s">
        <v>115</v>
      </c>
      <c r="C149" s="5">
        <f>C150</f>
        <v>8253000</v>
      </c>
      <c r="D149" s="5">
        <f>D150</f>
        <v>9379000</v>
      </c>
      <c r="E149" s="5">
        <f>E150</f>
        <v>9255257</v>
      </c>
      <c r="F149" s="24">
        <f t="shared" si="24"/>
        <v>1.121441536411002</v>
      </c>
    </row>
    <row r="150" spans="1:6" ht="14.25">
      <c r="A150" s="7" t="s">
        <v>116</v>
      </c>
      <c r="B150" s="4" t="s">
        <v>117</v>
      </c>
      <c r="C150" s="5">
        <f>C151+C152+C153+C155</f>
        <v>8253000</v>
      </c>
      <c r="D150" s="5">
        <f>D151+D152+D153+D155</f>
        <v>9379000</v>
      </c>
      <c r="E150" s="5">
        <f>E151+E152+E153+E155</f>
        <v>9255257</v>
      </c>
      <c r="F150" s="24">
        <f t="shared" si="24"/>
        <v>1.121441536411002</v>
      </c>
    </row>
    <row r="151" spans="1:6" ht="14.25">
      <c r="A151" s="7" t="s">
        <v>78</v>
      </c>
      <c r="B151" s="4" t="s">
        <v>79</v>
      </c>
      <c r="C151" s="5">
        <v>7883000</v>
      </c>
      <c r="D151" s="5">
        <v>8886000</v>
      </c>
      <c r="E151" s="5">
        <v>8849248</v>
      </c>
      <c r="F151" s="24">
        <f t="shared" si="24"/>
        <v>1.1225736394773564</v>
      </c>
    </row>
    <row r="152" spans="1:6" ht="27">
      <c r="A152" s="7" t="s">
        <v>80</v>
      </c>
      <c r="B152" s="4" t="s">
        <v>81</v>
      </c>
      <c r="C152" s="5">
        <v>260000</v>
      </c>
      <c r="D152" s="5">
        <v>370000</v>
      </c>
      <c r="E152" s="5">
        <v>317884</v>
      </c>
      <c r="F152" s="24">
        <f t="shared" si="24"/>
        <v>1.2226307692307692</v>
      </c>
    </row>
    <row r="153" spans="1:6" ht="27">
      <c r="A153" s="7" t="s">
        <v>82</v>
      </c>
      <c r="B153" s="4" t="s">
        <v>83</v>
      </c>
      <c r="C153" s="5">
        <f>C154</f>
        <v>110000</v>
      </c>
      <c r="D153" s="5">
        <f>D154</f>
        <v>123000</v>
      </c>
      <c r="E153" s="5">
        <f>E154</f>
        <v>121499</v>
      </c>
      <c r="F153" s="24">
        <f t="shared" si="24"/>
        <v>1.1045363636363636</v>
      </c>
    </row>
    <row r="154" spans="1:6" ht="14.25">
      <c r="A154" s="7" t="s">
        <v>86</v>
      </c>
      <c r="B154" s="4" t="s">
        <v>87</v>
      </c>
      <c r="C154" s="5">
        <v>110000</v>
      </c>
      <c r="D154" s="5">
        <v>123000</v>
      </c>
      <c r="E154" s="5">
        <v>121499</v>
      </c>
      <c r="F154" s="24">
        <f t="shared" si="24"/>
        <v>1.1045363636363636</v>
      </c>
    </row>
    <row r="155" spans="1:6" ht="27">
      <c r="A155" s="7" t="s">
        <v>375</v>
      </c>
      <c r="B155" s="4" t="s">
        <v>377</v>
      </c>
      <c r="C155" s="5">
        <f>C156</f>
        <v>0</v>
      </c>
      <c r="D155" s="5">
        <f>D156</f>
        <v>0</v>
      </c>
      <c r="E155" s="5">
        <f>E156</f>
        <v>-33374</v>
      </c>
      <c r="F155" s="24"/>
    </row>
    <row r="156" spans="1:6" ht="14.25">
      <c r="A156" s="7" t="s">
        <v>376</v>
      </c>
      <c r="B156" s="21">
        <v>8501</v>
      </c>
      <c r="C156" s="5"/>
      <c r="D156" s="5"/>
      <c r="E156" s="5">
        <v>-33374</v>
      </c>
      <c r="F156" s="24"/>
    </row>
    <row r="157" spans="1:6" ht="27">
      <c r="A157" s="7" t="s">
        <v>118</v>
      </c>
      <c r="B157" s="4" t="s">
        <v>119</v>
      </c>
      <c r="C157" s="5">
        <f>C158+C161+C169</f>
        <v>361654000</v>
      </c>
      <c r="D157" s="5">
        <f>D158+D161+D169</f>
        <v>450214000</v>
      </c>
      <c r="E157" s="5">
        <f>E158+E161+E169</f>
        <v>411121196</v>
      </c>
      <c r="F157" s="24">
        <f aca="true" t="shared" si="25" ref="F157:F166">E157/C157</f>
        <v>1.1367804476101466</v>
      </c>
    </row>
    <row r="158" spans="1:6" ht="27">
      <c r="A158" s="7" t="s">
        <v>368</v>
      </c>
      <c r="B158" s="4" t="s">
        <v>370</v>
      </c>
      <c r="C158" s="5">
        <f aca="true" t="shared" si="26" ref="C158:E159">C159</f>
        <v>3000</v>
      </c>
      <c r="D158" s="5">
        <f t="shared" si="26"/>
        <v>3000</v>
      </c>
      <c r="E158" s="5">
        <f t="shared" si="26"/>
        <v>0</v>
      </c>
      <c r="F158" s="24">
        <f t="shared" si="25"/>
        <v>0</v>
      </c>
    </row>
    <row r="159" spans="1:6" ht="14.25">
      <c r="A159" s="7" t="s">
        <v>369</v>
      </c>
      <c r="B159" s="4" t="s">
        <v>371</v>
      </c>
      <c r="C159" s="5">
        <f t="shared" si="26"/>
        <v>3000</v>
      </c>
      <c r="D159" s="5">
        <f t="shared" si="26"/>
        <v>3000</v>
      </c>
      <c r="E159" s="5">
        <f t="shared" si="26"/>
        <v>0</v>
      </c>
      <c r="F159" s="24">
        <f t="shared" si="25"/>
        <v>0</v>
      </c>
    </row>
    <row r="160" spans="1:6" ht="27">
      <c r="A160" s="7" t="s">
        <v>80</v>
      </c>
      <c r="B160" s="4" t="s">
        <v>81</v>
      </c>
      <c r="C160" s="5">
        <v>3000</v>
      </c>
      <c r="D160" s="5">
        <v>3000</v>
      </c>
      <c r="E160" s="5"/>
      <c r="F160" s="24">
        <f t="shared" si="25"/>
        <v>0</v>
      </c>
    </row>
    <row r="161" spans="1:6" ht="14.25">
      <c r="A161" s="7" t="s">
        <v>120</v>
      </c>
      <c r="B161" s="4" t="s">
        <v>121</v>
      </c>
      <c r="C161" s="5">
        <f>C162+C163+C164+C167</f>
        <v>330596000</v>
      </c>
      <c r="D161" s="5">
        <f>D162+D163+D164+D167</f>
        <v>408622000</v>
      </c>
      <c r="E161" s="5">
        <f>E162+E163+E164+E167</f>
        <v>370322367</v>
      </c>
      <c r="F161" s="24">
        <f t="shared" si="25"/>
        <v>1.1201659033987101</v>
      </c>
    </row>
    <row r="162" spans="1:6" ht="14.25">
      <c r="A162" s="7" t="s">
        <v>78</v>
      </c>
      <c r="B162" s="4" t="s">
        <v>79</v>
      </c>
      <c r="C162" s="5">
        <v>228485000</v>
      </c>
      <c r="D162" s="5">
        <v>290560000</v>
      </c>
      <c r="E162" s="5">
        <v>287659870</v>
      </c>
      <c r="F162" s="24">
        <f t="shared" si="25"/>
        <v>1.2589879860822373</v>
      </c>
    </row>
    <row r="163" spans="1:6" ht="27">
      <c r="A163" s="7" t="s">
        <v>80</v>
      </c>
      <c r="B163" s="4" t="s">
        <v>81</v>
      </c>
      <c r="C163" s="5">
        <v>99492000</v>
      </c>
      <c r="D163" s="5">
        <v>115482000</v>
      </c>
      <c r="E163" s="5">
        <v>82879460</v>
      </c>
      <c r="F163" s="24">
        <f t="shared" si="25"/>
        <v>0.8330263739798175</v>
      </c>
    </row>
    <row r="164" spans="1:6" ht="27">
      <c r="A164" s="7" t="s">
        <v>82</v>
      </c>
      <c r="B164" s="4" t="s">
        <v>83</v>
      </c>
      <c r="C164" s="5">
        <f>C165+C166</f>
        <v>2619000</v>
      </c>
      <c r="D164" s="5">
        <f>D165+D166</f>
        <v>2580000</v>
      </c>
      <c r="E164" s="5">
        <f>E165+E166</f>
        <v>2563437</v>
      </c>
      <c r="F164" s="24">
        <f t="shared" si="25"/>
        <v>0.9787846506300114</v>
      </c>
    </row>
    <row r="165" spans="1:6" ht="14.25">
      <c r="A165" s="7" t="s">
        <v>84</v>
      </c>
      <c r="B165" s="4" t="s">
        <v>85</v>
      </c>
      <c r="C165" s="5">
        <v>672000</v>
      </c>
      <c r="D165" s="5">
        <v>377000</v>
      </c>
      <c r="E165" s="5">
        <v>376577</v>
      </c>
      <c r="F165" s="24">
        <f t="shared" si="25"/>
        <v>0.5603824404761905</v>
      </c>
    </row>
    <row r="166" spans="1:6" ht="14.25">
      <c r="A166" s="7" t="s">
        <v>86</v>
      </c>
      <c r="B166" s="4" t="s">
        <v>87</v>
      </c>
      <c r="C166" s="5">
        <v>1947000</v>
      </c>
      <c r="D166" s="5">
        <v>2203000</v>
      </c>
      <c r="E166" s="5">
        <v>2186860</v>
      </c>
      <c r="F166" s="24">
        <f t="shared" si="25"/>
        <v>1.1231946584488957</v>
      </c>
    </row>
    <row r="167" spans="1:6" ht="27">
      <c r="A167" s="7" t="s">
        <v>375</v>
      </c>
      <c r="B167" s="4" t="s">
        <v>377</v>
      </c>
      <c r="C167" s="5">
        <f>C168</f>
        <v>0</v>
      </c>
      <c r="D167" s="5">
        <f>D168</f>
        <v>0</v>
      </c>
      <c r="E167" s="5">
        <f>E168</f>
        <v>-2780400</v>
      </c>
      <c r="F167" s="24"/>
    </row>
    <row r="168" spans="1:6" ht="14.25">
      <c r="A168" s="7" t="s">
        <v>376</v>
      </c>
      <c r="B168" s="21">
        <v>8501</v>
      </c>
      <c r="C168" s="5"/>
      <c r="D168" s="5"/>
      <c r="E168" s="5">
        <v>-2780400</v>
      </c>
      <c r="F168" s="24"/>
    </row>
    <row r="169" spans="1:6" ht="14.25">
      <c r="A169" s="7" t="s">
        <v>122</v>
      </c>
      <c r="B169" s="4" t="s">
        <v>123</v>
      </c>
      <c r="C169" s="5">
        <f>C170+C171+C172+C174</f>
        <v>31055000</v>
      </c>
      <c r="D169" s="5">
        <f>D170+D171+D172+D174</f>
        <v>41589000</v>
      </c>
      <c r="E169" s="5">
        <f>E170+E171+E172+E174</f>
        <v>40798829</v>
      </c>
      <c r="F169" s="24">
        <f>E169/C169</f>
        <v>1.3137603928513928</v>
      </c>
    </row>
    <row r="170" spans="1:6" ht="14.25">
      <c r="A170" s="7" t="s">
        <v>78</v>
      </c>
      <c r="B170" s="4" t="s">
        <v>79</v>
      </c>
      <c r="C170" s="5">
        <v>25510000</v>
      </c>
      <c r="D170" s="5">
        <v>37312500</v>
      </c>
      <c r="E170" s="5">
        <v>36838734</v>
      </c>
      <c r="F170" s="24">
        <f>E170/C170</f>
        <v>1.4440899255194042</v>
      </c>
    </row>
    <row r="171" spans="1:6" ht="27">
      <c r="A171" s="7" t="s">
        <v>80</v>
      </c>
      <c r="B171" s="4" t="s">
        <v>81</v>
      </c>
      <c r="C171" s="5">
        <v>5208000</v>
      </c>
      <c r="D171" s="5">
        <v>3912500</v>
      </c>
      <c r="E171" s="5">
        <v>3717480</v>
      </c>
      <c r="F171" s="24">
        <f>E171/C171</f>
        <v>0.7138018433179724</v>
      </c>
    </row>
    <row r="172" spans="1:6" ht="27">
      <c r="A172" s="7" t="s">
        <v>82</v>
      </c>
      <c r="B172" s="4" t="s">
        <v>83</v>
      </c>
      <c r="C172" s="5">
        <f>C173</f>
        <v>337000</v>
      </c>
      <c r="D172" s="5">
        <f>D173</f>
        <v>364000</v>
      </c>
      <c r="E172" s="5">
        <f>E173</f>
        <v>361196</v>
      </c>
      <c r="F172" s="24">
        <f>E172/C172</f>
        <v>1.0717982195845697</v>
      </c>
    </row>
    <row r="173" spans="1:6" ht="14.25">
      <c r="A173" s="7" t="s">
        <v>86</v>
      </c>
      <c r="B173" s="4" t="s">
        <v>87</v>
      </c>
      <c r="C173" s="5">
        <v>337000</v>
      </c>
      <c r="D173" s="5">
        <v>364000</v>
      </c>
      <c r="E173" s="5">
        <v>361196</v>
      </c>
      <c r="F173" s="24">
        <f>E173/C173</f>
        <v>1.0717982195845697</v>
      </c>
    </row>
    <row r="174" spans="1:6" ht="27">
      <c r="A174" s="7" t="s">
        <v>375</v>
      </c>
      <c r="B174" s="4" t="s">
        <v>377</v>
      </c>
      <c r="C174" s="5">
        <f>C175</f>
        <v>0</v>
      </c>
      <c r="D174" s="5">
        <f>D175</f>
        <v>0</v>
      </c>
      <c r="E174" s="5">
        <f>E175</f>
        <v>-118581</v>
      </c>
      <c r="F174" s="24"/>
    </row>
    <row r="175" spans="1:6" ht="14.25">
      <c r="A175" s="7" t="s">
        <v>376</v>
      </c>
      <c r="B175" s="21">
        <v>8501</v>
      </c>
      <c r="C175" s="5"/>
      <c r="D175" s="5"/>
      <c r="E175" s="5">
        <v>-118581</v>
      </c>
      <c r="F175" s="24"/>
    </row>
    <row r="176" spans="1:6" ht="27">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4.25">
      <c r="A177" s="7" t="s">
        <v>132</v>
      </c>
      <c r="B177" s="4" t="s">
        <v>5</v>
      </c>
      <c r="C177" s="5">
        <f aca="true" t="shared" si="28" ref="C177:E180">C178</f>
        <v>812000</v>
      </c>
      <c r="D177" s="5">
        <f t="shared" si="28"/>
        <v>490000</v>
      </c>
      <c r="E177" s="5">
        <f t="shared" si="28"/>
        <v>1750101</v>
      </c>
      <c r="F177" s="24">
        <f t="shared" si="27"/>
        <v>2.1552967980295565</v>
      </c>
      <c r="H177" s="9"/>
      <c r="I177" s="9"/>
    </row>
    <row r="178" spans="1:6" ht="14.25">
      <c r="A178" s="7" t="s">
        <v>133</v>
      </c>
      <c r="B178" s="4" t="s">
        <v>7</v>
      </c>
      <c r="C178" s="5">
        <f t="shared" si="28"/>
        <v>812000</v>
      </c>
      <c r="D178" s="5">
        <f t="shared" si="28"/>
        <v>490000</v>
      </c>
      <c r="E178" s="5">
        <f t="shared" si="28"/>
        <v>1750101</v>
      </c>
      <c r="F178" s="24">
        <f t="shared" si="27"/>
        <v>2.1552967980295565</v>
      </c>
    </row>
    <row r="179" spans="1:6" ht="14.25">
      <c r="A179" s="7" t="s">
        <v>134</v>
      </c>
      <c r="B179" s="4" t="s">
        <v>17</v>
      </c>
      <c r="C179" s="5">
        <f t="shared" si="28"/>
        <v>812000</v>
      </c>
      <c r="D179" s="5">
        <f t="shared" si="28"/>
        <v>490000</v>
      </c>
      <c r="E179" s="5">
        <f t="shared" si="28"/>
        <v>1750101</v>
      </c>
      <c r="F179" s="24">
        <f t="shared" si="27"/>
        <v>2.1552967980295565</v>
      </c>
    </row>
    <row r="180" spans="1:6" ht="14.25">
      <c r="A180" s="7" t="s">
        <v>135</v>
      </c>
      <c r="B180" s="4" t="s">
        <v>31</v>
      </c>
      <c r="C180" s="5">
        <f t="shared" si="28"/>
        <v>812000</v>
      </c>
      <c r="D180" s="5">
        <f t="shared" si="28"/>
        <v>490000</v>
      </c>
      <c r="E180" s="5">
        <f t="shared" si="28"/>
        <v>1750101</v>
      </c>
      <c r="F180" s="24">
        <f t="shared" si="27"/>
        <v>2.1552967980295565</v>
      </c>
    </row>
    <row r="181" spans="1:6" ht="14.25">
      <c r="A181" s="7" t="s">
        <v>36</v>
      </c>
      <c r="B181" s="4" t="s">
        <v>37</v>
      </c>
      <c r="C181" s="5">
        <v>812000</v>
      </c>
      <c r="D181" s="5">
        <v>490000</v>
      </c>
      <c r="E181" s="5">
        <v>1750101</v>
      </c>
      <c r="F181" s="24">
        <f t="shared" si="27"/>
        <v>2.1552967980295565</v>
      </c>
    </row>
    <row r="182" spans="1:6" ht="14.25">
      <c r="A182" s="7" t="s">
        <v>40</v>
      </c>
      <c r="B182" s="4" t="s">
        <v>41</v>
      </c>
      <c r="C182" s="5">
        <f aca="true" t="shared" si="29" ref="C182:E183">C183</f>
        <v>0</v>
      </c>
      <c r="D182" s="5">
        <f t="shared" si="29"/>
        <v>10000</v>
      </c>
      <c r="E182" s="5">
        <f t="shared" si="29"/>
        <v>9679</v>
      </c>
      <c r="F182" s="24" t="e">
        <f t="shared" si="27"/>
        <v>#DIV/0!</v>
      </c>
    </row>
    <row r="183" spans="1:6" ht="14.25">
      <c r="A183" s="7" t="s">
        <v>42</v>
      </c>
      <c r="B183" s="4" t="s">
        <v>43</v>
      </c>
      <c r="C183" s="5">
        <f t="shared" si="29"/>
        <v>0</v>
      </c>
      <c r="D183" s="5">
        <f t="shared" si="29"/>
        <v>10000</v>
      </c>
      <c r="E183" s="5">
        <f t="shared" si="29"/>
        <v>9679</v>
      </c>
      <c r="F183" s="24" t="e">
        <f t="shared" si="27"/>
        <v>#DIV/0!</v>
      </c>
    </row>
    <row r="184" spans="1:6" ht="14.25">
      <c r="A184" s="7" t="s">
        <v>44</v>
      </c>
      <c r="B184" s="4" t="s">
        <v>45</v>
      </c>
      <c r="C184" s="5"/>
      <c r="D184" s="5">
        <v>10000</v>
      </c>
      <c r="E184" s="5">
        <v>9679</v>
      </c>
      <c r="F184" s="24" t="e">
        <f t="shared" si="27"/>
        <v>#DIV/0!</v>
      </c>
    </row>
    <row r="185" spans="1:6" ht="14.25">
      <c r="A185" s="7" t="s">
        <v>46</v>
      </c>
      <c r="B185" s="4" t="s">
        <v>47</v>
      </c>
      <c r="C185" s="5">
        <f>C186</f>
        <v>22448000</v>
      </c>
      <c r="D185" s="5">
        <f>D186</f>
        <v>24667000</v>
      </c>
      <c r="E185" s="5">
        <f>E186</f>
        <v>21804732</v>
      </c>
      <c r="F185" s="24">
        <f t="shared" si="27"/>
        <v>0.9713440841054882</v>
      </c>
    </row>
    <row r="186" spans="1:6" ht="27">
      <c r="A186" s="7" t="s">
        <v>48</v>
      </c>
      <c r="B186" s="4" t="s">
        <v>49</v>
      </c>
      <c r="C186" s="5">
        <f>C187+C190</f>
        <v>22448000</v>
      </c>
      <c r="D186" s="5">
        <f>D187+D190</f>
        <v>24667000</v>
      </c>
      <c r="E186" s="5">
        <f>E187+E190</f>
        <v>21804732</v>
      </c>
      <c r="F186" s="24">
        <f t="shared" si="27"/>
        <v>0.9713440841054882</v>
      </c>
    </row>
    <row r="187" spans="1:6" ht="14.25">
      <c r="A187" s="7" t="s">
        <v>136</v>
      </c>
      <c r="B187" s="4" t="s">
        <v>51</v>
      </c>
      <c r="C187" s="5">
        <f>C188+C189</f>
        <v>0</v>
      </c>
      <c r="D187" s="5">
        <f>D188+D189</f>
        <v>4000</v>
      </c>
      <c r="E187" s="5">
        <f>E188+E189</f>
        <v>0</v>
      </c>
      <c r="F187" s="24" t="e">
        <f t="shared" si="27"/>
        <v>#DIV/0!</v>
      </c>
    </row>
    <row r="188" spans="1:6" ht="39.75">
      <c r="A188" s="7" t="s">
        <v>52</v>
      </c>
      <c r="B188" s="4" t="s">
        <v>53</v>
      </c>
      <c r="C188" s="5">
        <v>0</v>
      </c>
      <c r="D188" s="5">
        <v>0</v>
      </c>
      <c r="E188" s="5"/>
      <c r="F188" s="24"/>
    </row>
    <row r="189" spans="1:6" ht="53.25">
      <c r="A189" s="7" t="s">
        <v>417</v>
      </c>
      <c r="B189" s="4" t="s">
        <v>418</v>
      </c>
      <c r="C189" s="5"/>
      <c r="D189" s="5">
        <v>4000</v>
      </c>
      <c r="E189" s="5"/>
      <c r="F189" s="24" t="e">
        <f aca="true" t="shared" si="30" ref="F189:F215">E189/C189</f>
        <v>#DIV/0!</v>
      </c>
    </row>
    <row r="190" spans="1:6" ht="27">
      <c r="A190" s="7" t="s">
        <v>137</v>
      </c>
      <c r="B190" s="4" t="s">
        <v>55</v>
      </c>
      <c r="C190" s="5">
        <f>C191+C192+C196</f>
        <v>22448000</v>
      </c>
      <c r="D190" s="5">
        <f>D191+D192+D196</f>
        <v>24663000</v>
      </c>
      <c r="E190" s="5">
        <f>E191+E192+E196</f>
        <v>21804732</v>
      </c>
      <c r="F190" s="24">
        <f t="shared" si="30"/>
        <v>0.9713440841054882</v>
      </c>
    </row>
    <row r="191" spans="1:6" ht="27">
      <c r="A191" s="7" t="s">
        <v>60</v>
      </c>
      <c r="B191" s="4" t="s">
        <v>61</v>
      </c>
      <c r="C191" s="5">
        <v>11386000</v>
      </c>
      <c r="D191" s="5">
        <v>12793000</v>
      </c>
      <c r="E191" s="5">
        <v>9974079</v>
      </c>
      <c r="F191" s="24">
        <f t="shared" si="30"/>
        <v>0.8759949938520991</v>
      </c>
    </row>
    <row r="192" spans="1:6" ht="27">
      <c r="A192" s="7" t="s">
        <v>62</v>
      </c>
      <c r="B192" s="4" t="s">
        <v>63</v>
      </c>
      <c r="C192" s="5">
        <f>C194+C195+C193</f>
        <v>10000000</v>
      </c>
      <c r="D192" s="5">
        <f>D194+D195+D193</f>
        <v>10000000</v>
      </c>
      <c r="E192" s="5">
        <f>E194+E195+E193</f>
        <v>9999875</v>
      </c>
      <c r="F192" s="24">
        <f t="shared" si="30"/>
        <v>0.9999875</v>
      </c>
    </row>
    <row r="193" spans="1:6" ht="39.75">
      <c r="A193" s="7" t="s">
        <v>363</v>
      </c>
      <c r="B193" s="4" t="s">
        <v>364</v>
      </c>
      <c r="C193" s="5">
        <v>45000</v>
      </c>
      <c r="D193" s="5">
        <v>45000</v>
      </c>
      <c r="E193" s="5">
        <v>44875</v>
      </c>
      <c r="F193" s="24">
        <f t="shared" si="30"/>
        <v>0.9972222222222222</v>
      </c>
    </row>
    <row r="194" spans="1:6" ht="27">
      <c r="A194" s="7" t="s">
        <v>64</v>
      </c>
      <c r="B194" s="4" t="s">
        <v>65</v>
      </c>
      <c r="C194" s="5">
        <v>90000</v>
      </c>
      <c r="D194" s="5">
        <v>90000</v>
      </c>
      <c r="E194" s="5">
        <v>90000</v>
      </c>
      <c r="F194" s="24">
        <f t="shared" si="30"/>
        <v>1</v>
      </c>
    </row>
    <row r="195" spans="1:6" ht="27">
      <c r="A195" s="7" t="s">
        <v>66</v>
      </c>
      <c r="B195" s="4" t="s">
        <v>67</v>
      </c>
      <c r="C195" s="5">
        <v>9865000</v>
      </c>
      <c r="D195" s="5">
        <v>9865000</v>
      </c>
      <c r="E195" s="5">
        <v>9865000</v>
      </c>
      <c r="F195" s="24">
        <f t="shared" si="30"/>
        <v>1</v>
      </c>
    </row>
    <row r="196" spans="1:6" ht="14.25">
      <c r="A196" s="7" t="s">
        <v>68</v>
      </c>
      <c r="B196" s="4" t="s">
        <v>69</v>
      </c>
      <c r="C196" s="5">
        <v>1062000</v>
      </c>
      <c r="D196" s="5">
        <v>1870000</v>
      </c>
      <c r="E196" s="5">
        <v>1830778</v>
      </c>
      <c r="F196" s="24">
        <f t="shared" si="30"/>
        <v>1.7238964218455743</v>
      </c>
    </row>
    <row r="197" spans="1:6" ht="14.25">
      <c r="A197" s="7" t="s">
        <v>72</v>
      </c>
      <c r="B197" s="4" t="s">
        <v>73</v>
      </c>
      <c r="C197" s="5">
        <f>C198</f>
        <v>0</v>
      </c>
      <c r="D197" s="5">
        <f>D198</f>
        <v>2356000</v>
      </c>
      <c r="E197" s="5">
        <f>E198</f>
        <v>2355099</v>
      </c>
      <c r="F197" s="24" t="e">
        <f t="shared" si="30"/>
        <v>#DIV/0!</v>
      </c>
    </row>
    <row r="198" spans="1:6" ht="27">
      <c r="A198" s="7" t="s">
        <v>74</v>
      </c>
      <c r="B198" s="4" t="s">
        <v>75</v>
      </c>
      <c r="C198" s="5"/>
      <c r="D198" s="5">
        <v>2356000</v>
      </c>
      <c r="E198" s="5">
        <v>2355099</v>
      </c>
      <c r="F198" s="24" t="e">
        <f t="shared" si="30"/>
        <v>#DIV/0!</v>
      </c>
    </row>
    <row r="199" spans="1:6" ht="39.75">
      <c r="A199" s="7" t="s">
        <v>394</v>
      </c>
      <c r="B199" s="4" t="s">
        <v>396</v>
      </c>
      <c r="C199" s="5">
        <f>C200</f>
        <v>0</v>
      </c>
      <c r="D199" s="5">
        <f>D200</f>
        <v>1360000</v>
      </c>
      <c r="E199" s="5">
        <f>E200</f>
        <v>0</v>
      </c>
      <c r="F199" s="24" t="e">
        <f t="shared" si="30"/>
        <v>#DIV/0!</v>
      </c>
    </row>
    <row r="200" spans="1:6" ht="27">
      <c r="A200" s="7" t="s">
        <v>395</v>
      </c>
      <c r="B200" s="4" t="s">
        <v>397</v>
      </c>
      <c r="C200" s="5">
        <f>C201+C202</f>
        <v>0</v>
      </c>
      <c r="D200" s="5">
        <f>D201+D202</f>
        <v>1360000</v>
      </c>
      <c r="E200" s="5">
        <f>E201+E202</f>
        <v>0</v>
      </c>
      <c r="F200" s="24" t="e">
        <f t="shared" si="30"/>
        <v>#DIV/0!</v>
      </c>
    </row>
    <row r="201" spans="1:6" ht="14.25">
      <c r="A201" s="7" t="s">
        <v>214</v>
      </c>
      <c r="B201" s="4" t="s">
        <v>398</v>
      </c>
      <c r="C201" s="5"/>
      <c r="D201" s="5">
        <v>1350000</v>
      </c>
      <c r="E201" s="5"/>
      <c r="F201" s="24" t="e">
        <f t="shared" si="30"/>
        <v>#DIV/0!</v>
      </c>
    </row>
    <row r="202" spans="1:6" ht="14.25">
      <c r="A202" s="7" t="s">
        <v>433</v>
      </c>
      <c r="B202" s="4" t="s">
        <v>434</v>
      </c>
      <c r="C202" s="5"/>
      <c r="D202" s="5">
        <v>10000</v>
      </c>
      <c r="E202" s="5"/>
      <c r="F202" s="24" t="e">
        <f t="shared" si="30"/>
        <v>#DIV/0!</v>
      </c>
    </row>
    <row r="203" spans="1:6" ht="27">
      <c r="A203" s="7" t="s">
        <v>138</v>
      </c>
      <c r="B203" s="4" t="s">
        <v>77</v>
      </c>
      <c r="C203" s="5">
        <f>C205+C212+C227</f>
        <v>23260000</v>
      </c>
      <c r="D203" s="5">
        <f>D205+D212+D227</f>
        <v>28895000</v>
      </c>
      <c r="E203" s="5">
        <f>E205+E212+E227</f>
        <v>25843263</v>
      </c>
      <c r="F203" s="24">
        <f t="shared" si="30"/>
        <v>1.1110603181427343</v>
      </c>
    </row>
    <row r="204" spans="1:6" ht="14.25">
      <c r="A204" s="7" t="s">
        <v>139</v>
      </c>
      <c r="B204" s="4" t="s">
        <v>115</v>
      </c>
      <c r="C204" s="5">
        <f aca="true" t="shared" si="31" ref="C204:E209">C205</f>
        <v>16000</v>
      </c>
      <c r="D204" s="5">
        <f t="shared" si="31"/>
        <v>16000</v>
      </c>
      <c r="E204" s="5">
        <f t="shared" si="31"/>
        <v>15999</v>
      </c>
      <c r="F204" s="24">
        <f t="shared" si="30"/>
        <v>0.9999375</v>
      </c>
    </row>
    <row r="205" spans="1:6" ht="14.25">
      <c r="A205" s="7" t="s">
        <v>116</v>
      </c>
      <c r="B205" s="4" t="s">
        <v>117</v>
      </c>
      <c r="C205" s="5">
        <f t="shared" si="31"/>
        <v>16000</v>
      </c>
      <c r="D205" s="5">
        <f t="shared" si="31"/>
        <v>16000</v>
      </c>
      <c r="E205" s="5">
        <f t="shared" si="31"/>
        <v>15999</v>
      </c>
      <c r="F205" s="24">
        <f t="shared" si="30"/>
        <v>0.9999375</v>
      </c>
    </row>
    <row r="206" spans="1:6" ht="14.25">
      <c r="A206" s="7" t="s">
        <v>88</v>
      </c>
      <c r="B206" s="4" t="s">
        <v>89</v>
      </c>
      <c r="C206" s="5">
        <f t="shared" si="31"/>
        <v>16000</v>
      </c>
      <c r="D206" s="5">
        <f t="shared" si="31"/>
        <v>16000</v>
      </c>
      <c r="E206" s="5">
        <f t="shared" si="31"/>
        <v>15999</v>
      </c>
      <c r="F206" s="24">
        <f t="shared" si="30"/>
        <v>0.9999375</v>
      </c>
    </row>
    <row r="207" spans="1:6" ht="14.25">
      <c r="A207" s="7" t="s">
        <v>98</v>
      </c>
      <c r="B207" s="4" t="s">
        <v>99</v>
      </c>
      <c r="C207" s="5">
        <f t="shared" si="31"/>
        <v>16000</v>
      </c>
      <c r="D207" s="5">
        <f t="shared" si="31"/>
        <v>16000</v>
      </c>
      <c r="E207" s="5">
        <f t="shared" si="31"/>
        <v>15999</v>
      </c>
      <c r="F207" s="24">
        <f t="shared" si="30"/>
        <v>0.9999375</v>
      </c>
    </row>
    <row r="208" spans="1:6" ht="14.25">
      <c r="A208" s="7" t="s">
        <v>100</v>
      </c>
      <c r="B208" s="4" t="s">
        <v>101</v>
      </c>
      <c r="C208" s="5">
        <f t="shared" si="31"/>
        <v>16000</v>
      </c>
      <c r="D208" s="5">
        <f t="shared" si="31"/>
        <v>16000</v>
      </c>
      <c r="E208" s="5">
        <f t="shared" si="31"/>
        <v>15999</v>
      </c>
      <c r="F208" s="24">
        <f t="shared" si="30"/>
        <v>0.9999375</v>
      </c>
    </row>
    <row r="209" spans="1:6" ht="14.25">
      <c r="A209" s="7" t="s">
        <v>102</v>
      </c>
      <c r="B209" s="4" t="s">
        <v>103</v>
      </c>
      <c r="C209" s="5">
        <f t="shared" si="31"/>
        <v>16000</v>
      </c>
      <c r="D209" s="5">
        <f t="shared" si="31"/>
        <v>16000</v>
      </c>
      <c r="E209" s="5">
        <f>E210</f>
        <v>15999</v>
      </c>
      <c r="F209" s="24">
        <f t="shared" si="30"/>
        <v>0.9999375</v>
      </c>
    </row>
    <row r="210" spans="1:6" ht="14.25">
      <c r="A210" s="7" t="s">
        <v>108</v>
      </c>
      <c r="B210" s="4" t="s">
        <v>109</v>
      </c>
      <c r="C210" s="5">
        <v>16000</v>
      </c>
      <c r="D210" s="5">
        <v>16000</v>
      </c>
      <c r="E210" s="5">
        <v>15999</v>
      </c>
      <c r="F210" s="24">
        <f t="shared" si="30"/>
        <v>0.9999375</v>
      </c>
    </row>
    <row r="211" spans="1:6" ht="27">
      <c r="A211" s="7" t="s">
        <v>118</v>
      </c>
      <c r="B211" s="4" t="s">
        <v>119</v>
      </c>
      <c r="C211" s="5">
        <f>C212+C227</f>
        <v>23244000</v>
      </c>
      <c r="D211" s="5">
        <f>D212+D227</f>
        <v>28879000</v>
      </c>
      <c r="E211" s="5">
        <f>E212+E227</f>
        <v>25827264</v>
      </c>
      <c r="F211" s="24">
        <f t="shared" si="30"/>
        <v>1.1111368094992256</v>
      </c>
    </row>
    <row r="212" spans="1:6" ht="14.25">
      <c r="A212" s="7" t="s">
        <v>120</v>
      </c>
      <c r="B212" s="4" t="s">
        <v>121</v>
      </c>
      <c r="C212" s="5">
        <f>C213</f>
        <v>22180000</v>
      </c>
      <c r="D212" s="5">
        <f>D213</f>
        <v>27008000</v>
      </c>
      <c r="E212" s="5">
        <f>E213</f>
        <v>23995739</v>
      </c>
      <c r="F212" s="24">
        <f t="shared" si="30"/>
        <v>1.0818637962128044</v>
      </c>
    </row>
    <row r="213" spans="1:6" ht="14.25">
      <c r="A213" s="7" t="s">
        <v>88</v>
      </c>
      <c r="B213" s="4" t="s">
        <v>89</v>
      </c>
      <c r="C213" s="5">
        <f>C214+C218+C225</f>
        <v>22180000</v>
      </c>
      <c r="D213" s="5">
        <f>D214+D218+D225</f>
        <v>27008000</v>
      </c>
      <c r="E213" s="5">
        <f>E214+E218+E225</f>
        <v>23995739</v>
      </c>
      <c r="F213" s="24">
        <f t="shared" si="30"/>
        <v>1.0818637962128044</v>
      </c>
    </row>
    <row r="214" spans="1:6" ht="39.75">
      <c r="A214" s="7" t="s">
        <v>90</v>
      </c>
      <c r="B214" s="4" t="s">
        <v>91</v>
      </c>
      <c r="C214" s="5">
        <f>C215</f>
        <v>0</v>
      </c>
      <c r="D214" s="5">
        <f>D215</f>
        <v>3720000</v>
      </c>
      <c r="E214" s="5">
        <f>E215</f>
        <v>3694932</v>
      </c>
      <c r="F214" s="24" t="e">
        <f t="shared" si="30"/>
        <v>#DIV/0!</v>
      </c>
    </row>
    <row r="215" spans="1:6" ht="27">
      <c r="A215" s="7" t="s">
        <v>92</v>
      </c>
      <c r="B215" s="4" t="s">
        <v>93</v>
      </c>
      <c r="C215" s="5">
        <f>C216+C217</f>
        <v>0</v>
      </c>
      <c r="D215" s="5">
        <f>D216+D217</f>
        <v>3720000</v>
      </c>
      <c r="E215" s="5">
        <f>E216+E217</f>
        <v>3694932</v>
      </c>
      <c r="F215" s="24" t="e">
        <f t="shared" si="30"/>
        <v>#DIV/0!</v>
      </c>
    </row>
    <row r="216" spans="1:6" ht="14.25">
      <c r="A216" s="7" t="s">
        <v>94</v>
      </c>
      <c r="B216" s="4" t="s">
        <v>95</v>
      </c>
      <c r="C216" s="5"/>
      <c r="D216" s="5"/>
      <c r="E216" s="5"/>
      <c r="F216" s="24"/>
    </row>
    <row r="217" spans="1:6" ht="14.25">
      <c r="A217" s="7" t="s">
        <v>96</v>
      </c>
      <c r="B217" s="4" t="s">
        <v>97</v>
      </c>
      <c r="C217" s="5"/>
      <c r="D217" s="5">
        <v>3720000</v>
      </c>
      <c r="E217" s="5">
        <v>3694932</v>
      </c>
      <c r="F217" s="24" t="e">
        <f aca="true" t="shared" si="32" ref="F217:F233">E217/C217</f>
        <v>#DIV/0!</v>
      </c>
    </row>
    <row r="218" spans="1:6" ht="14.25">
      <c r="A218" s="7" t="s">
        <v>98</v>
      </c>
      <c r="B218" s="4" t="s">
        <v>99</v>
      </c>
      <c r="C218" s="5">
        <f>C219</f>
        <v>22180000</v>
      </c>
      <c r="D218" s="5">
        <f>D219</f>
        <v>23288000</v>
      </c>
      <c r="E218" s="5">
        <f>E219</f>
        <v>20313835</v>
      </c>
      <c r="F218" s="24">
        <f t="shared" si="32"/>
        <v>0.9158627141568981</v>
      </c>
    </row>
    <row r="219" spans="1:6" ht="14.25">
      <c r="A219" s="7" t="s">
        <v>100</v>
      </c>
      <c r="B219" s="4" t="s">
        <v>101</v>
      </c>
      <c r="C219" s="5">
        <f>C220+C224</f>
        <v>22180000</v>
      </c>
      <c r="D219" s="5">
        <f>D220+D224</f>
        <v>23288000</v>
      </c>
      <c r="E219" s="5">
        <f>E220+E224</f>
        <v>20313835</v>
      </c>
      <c r="F219" s="24">
        <f t="shared" si="32"/>
        <v>0.9158627141568981</v>
      </c>
    </row>
    <row r="220" spans="1:6" ht="14.25">
      <c r="A220" s="7" t="s">
        <v>102</v>
      </c>
      <c r="B220" s="4" t="s">
        <v>103</v>
      </c>
      <c r="C220" s="5">
        <f>C221+C222+C223</f>
        <v>18064000</v>
      </c>
      <c r="D220" s="5">
        <f>D221+D222+D223</f>
        <v>18931000</v>
      </c>
      <c r="E220" s="5">
        <f>E221+E222+E223</f>
        <v>15968873</v>
      </c>
      <c r="F220" s="24">
        <f t="shared" si="32"/>
        <v>0.8840164415411869</v>
      </c>
    </row>
    <row r="221" spans="1:6" ht="14.25">
      <c r="A221" s="7" t="s">
        <v>104</v>
      </c>
      <c r="B221" s="4" t="s">
        <v>105</v>
      </c>
      <c r="C221" s="5">
        <v>15302000</v>
      </c>
      <c r="D221" s="5">
        <v>15339000</v>
      </c>
      <c r="E221" s="5">
        <v>13596161</v>
      </c>
      <c r="F221" s="24">
        <f t="shared" si="32"/>
        <v>0.8885218272121291</v>
      </c>
    </row>
    <row r="222" spans="1:6" ht="14.25">
      <c r="A222" s="7" t="s">
        <v>106</v>
      </c>
      <c r="B222" s="4" t="s">
        <v>107</v>
      </c>
      <c r="C222" s="5">
        <v>1769000</v>
      </c>
      <c r="D222" s="5">
        <v>2607000</v>
      </c>
      <c r="E222" s="5">
        <v>1566750</v>
      </c>
      <c r="F222" s="24">
        <f t="shared" si="32"/>
        <v>0.8856698699830413</v>
      </c>
    </row>
    <row r="223" spans="1:6" ht="14.25">
      <c r="A223" s="7" t="s">
        <v>110</v>
      </c>
      <c r="B223" s="4" t="s">
        <v>111</v>
      </c>
      <c r="C223" s="5">
        <v>993000</v>
      </c>
      <c r="D223" s="5">
        <v>985000</v>
      </c>
      <c r="E223" s="5">
        <v>805962</v>
      </c>
      <c r="F223" s="24">
        <f t="shared" si="32"/>
        <v>0.8116435045317221</v>
      </c>
    </row>
    <row r="224" spans="1:6" ht="14.25">
      <c r="A224" s="7" t="s">
        <v>112</v>
      </c>
      <c r="B224" s="4" t="s">
        <v>113</v>
      </c>
      <c r="C224" s="5">
        <v>4116000</v>
      </c>
      <c r="D224" s="5">
        <v>4357000</v>
      </c>
      <c r="E224" s="5">
        <v>4344962</v>
      </c>
      <c r="F224" s="24">
        <f t="shared" si="32"/>
        <v>1.0556273080660836</v>
      </c>
    </row>
    <row r="225" spans="1:6" ht="27">
      <c r="A225" s="7" t="s">
        <v>375</v>
      </c>
      <c r="B225" s="4" t="s">
        <v>377</v>
      </c>
      <c r="C225" s="5">
        <f>C226</f>
        <v>0</v>
      </c>
      <c r="D225" s="5">
        <f>D226</f>
        <v>0</v>
      </c>
      <c r="E225" s="5">
        <f>E226</f>
        <v>-13028</v>
      </c>
      <c r="F225" s="24"/>
    </row>
    <row r="226" spans="1:6" ht="27">
      <c r="A226" s="7" t="s">
        <v>384</v>
      </c>
      <c r="B226" s="21">
        <v>8501</v>
      </c>
      <c r="C226" s="5"/>
      <c r="D226" s="5"/>
      <c r="E226" s="5">
        <v>-13028</v>
      </c>
      <c r="F226" s="24"/>
    </row>
    <row r="227" spans="1:6" ht="14.25">
      <c r="A227" s="7" t="s">
        <v>122</v>
      </c>
      <c r="B227" s="4" t="s">
        <v>123</v>
      </c>
      <c r="C227" s="5">
        <f aca="true" t="shared" si="33" ref="C227:E231">C228</f>
        <v>1064000</v>
      </c>
      <c r="D227" s="5">
        <f t="shared" si="33"/>
        <v>1871000</v>
      </c>
      <c r="E227" s="5">
        <f t="shared" si="33"/>
        <v>1831525</v>
      </c>
      <c r="F227" s="24">
        <f t="shared" si="32"/>
        <v>1.721358082706767</v>
      </c>
    </row>
    <row r="228" spans="1:6" ht="14.25">
      <c r="A228" s="7" t="s">
        <v>88</v>
      </c>
      <c r="B228" s="4" t="s">
        <v>89</v>
      </c>
      <c r="C228" s="5">
        <f t="shared" si="33"/>
        <v>1064000</v>
      </c>
      <c r="D228" s="5">
        <f t="shared" si="33"/>
        <v>1871000</v>
      </c>
      <c r="E228" s="5">
        <f t="shared" si="33"/>
        <v>1831525</v>
      </c>
      <c r="F228" s="24">
        <f t="shared" si="32"/>
        <v>1.721358082706767</v>
      </c>
    </row>
    <row r="229" spans="1:6" ht="14.25">
      <c r="A229" s="7" t="s">
        <v>98</v>
      </c>
      <c r="B229" s="4" t="s">
        <v>99</v>
      </c>
      <c r="C229" s="5">
        <f t="shared" si="33"/>
        <v>1064000</v>
      </c>
      <c r="D229" s="5">
        <f t="shared" si="33"/>
        <v>1871000</v>
      </c>
      <c r="E229" s="5">
        <f t="shared" si="33"/>
        <v>1831525</v>
      </c>
      <c r="F229" s="24">
        <f t="shared" si="32"/>
        <v>1.721358082706767</v>
      </c>
    </row>
    <row r="230" spans="1:6" ht="14.25">
      <c r="A230" s="7" t="s">
        <v>100</v>
      </c>
      <c r="B230" s="4" t="s">
        <v>101</v>
      </c>
      <c r="C230" s="5">
        <f t="shared" si="33"/>
        <v>1064000</v>
      </c>
      <c r="D230" s="5">
        <f t="shared" si="33"/>
        <v>1871000</v>
      </c>
      <c r="E230" s="5">
        <f t="shared" si="33"/>
        <v>1831525</v>
      </c>
      <c r="F230" s="24">
        <f t="shared" si="32"/>
        <v>1.721358082706767</v>
      </c>
    </row>
    <row r="231" spans="1:6" ht="14.25">
      <c r="A231" s="7" t="s">
        <v>102</v>
      </c>
      <c r="B231" s="4" t="s">
        <v>103</v>
      </c>
      <c r="C231" s="5">
        <f t="shared" si="33"/>
        <v>1064000</v>
      </c>
      <c r="D231" s="5">
        <f t="shared" si="33"/>
        <v>1871000</v>
      </c>
      <c r="E231" s="5">
        <f t="shared" si="33"/>
        <v>1831525</v>
      </c>
      <c r="F231" s="24">
        <f t="shared" si="32"/>
        <v>1.721358082706767</v>
      </c>
    </row>
    <row r="232" spans="1:6" ht="14.2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2021-05-11T09:51:29Z</cp:lastPrinted>
  <dcterms:created xsi:type="dcterms:W3CDTF">2019-04-12T06:27:48Z</dcterms:created>
  <dcterms:modified xsi:type="dcterms:W3CDTF">2021-05-11T09:54:38Z</dcterms:modified>
  <cp:category/>
  <cp:version/>
  <cp:contentType/>
  <cp:contentStatus/>
</cp:coreProperties>
</file>