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rep " sheetId="1" r:id="rId1"/>
  </sheets>
  <definedNames>
    <definedName name="_xlnm._FilterDatabase" localSheetId="0" hidden="1">'rep '!$A$5:$IH$214</definedName>
    <definedName name="_xlnm.Print_Titles" localSheetId="0">'rep '!$2:$5</definedName>
  </definedNames>
  <calcPr fullCalcOnLoad="1"/>
</workbook>
</file>

<file path=xl/sharedStrings.xml><?xml version="1.0" encoding="utf-8"?>
<sst xmlns="http://schemas.openxmlformats.org/spreadsheetml/2006/main" count="299" uniqueCount="285">
  <si>
    <t xml:space="preserve"> -lei-</t>
  </si>
  <si>
    <t>Nr. crt.</t>
  </si>
  <si>
    <t>Simb.
cap. bug.</t>
  </si>
  <si>
    <t>Denumirea lucrării</t>
  </si>
  <si>
    <t>Prevederi 2017</t>
  </si>
  <si>
    <t>Influențe</t>
  </si>
  <si>
    <t xml:space="preserve">Valori rectificate </t>
  </si>
  <si>
    <t>1</t>
  </si>
  <si>
    <t>2</t>
  </si>
  <si>
    <t>5=3+4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</si>
  <si>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</si>
  <si>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</si>
  <si>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</si>
  <si>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la "Palatul Apollo" </t>
  </si>
  <si>
    <t>Asistență tehnică prin diriginți de șantier pt. lucrarea Reparaţii la "Palatul Apollo"</t>
  </si>
  <si>
    <t>Asistență tehnică din partea proiectantului pt. lucrarea Reparaţii la "Palatul Apollo"</t>
  </si>
  <si>
    <t>Amenajare birou de primire pentru persoane cu dizabilităţi locomotorii la ”Palatul Apollo” - Proiect tehnic</t>
  </si>
  <si>
    <t>Amenajare birou de primire pentru persoane cu dizabilităţi locomotorii la ”Palatul Apollo” - Execuție lucrare</t>
  </si>
  <si>
    <t>Asistență tehnică prin diriginți de șantier pt. lucrarea ”Amenajare birou de primire pentru persoane cu dizabilităţi locomotorii la Palatul Apollo”</t>
  </si>
  <si>
    <t>Reparaţii curente</t>
  </si>
  <si>
    <t>Reparaţii sediu administrativ</t>
  </si>
  <si>
    <t>CAPITOL 60</t>
  </si>
  <si>
    <t>Reparaţii subsol</t>
  </si>
  <si>
    <t>CAPITOL 74</t>
  </si>
  <si>
    <t>Remediere daune provocate la cablurile/ echipamentele electrice de la staţia de sortare Cristeşti-Vălureni</t>
  </si>
  <si>
    <t xml:space="preserve">Completare gard şi panou comandă instalaţie degazeificare depozit deşeuri </t>
  </si>
  <si>
    <t>SPJ SALVAMONT total, din care:</t>
  </si>
  <si>
    <t>Reparaţii parc vehicule</t>
  </si>
  <si>
    <t>CENTRUL ŞCOLAR PENTRU EDUCAŢIE INCLUZIVĂ NR.1</t>
  </si>
  <si>
    <t>Igienizare bloc alimentar şi grupuri sanitare</t>
  </si>
  <si>
    <t>Reparaţii maşină transport elevi</t>
  </si>
  <si>
    <t>Raşchetat şi lăcuit parchet în sălile de clasă</t>
  </si>
  <si>
    <t>CENTRUL ŞCOLAR PENTRU EDUCAŢIE INCLUZIVĂ NR.2</t>
  </si>
  <si>
    <t>Igienizarea şi zugrăvirea sălilor de clasă, a grupurilor sanitare şi a coridoarelor Clădirea Centrului Sc.pt.Educ.Incluzivă nr.2-Tg.Mures</t>
  </si>
  <si>
    <t>Igienizarea şi zugrăvirea sălilor de clasă, a grupurilor sanitare şi a coridoarelor Clădirea Târnăveni</t>
  </si>
  <si>
    <t>CENTRUL ŞCOLAR DE EDUCAŢIE INCLUZIVĂ NR.3 S.A.M. REGHIN</t>
  </si>
  <si>
    <t>Reparaţii interioare sală în vederea amenajării unui Cabinet medical şcolar</t>
  </si>
  <si>
    <t>Reparaţii curente şi igienizări interioare la clădirea şcolii</t>
  </si>
  <si>
    <t>SPITALUL CLINIC JUDEŢEAN MUREŞ</t>
  </si>
  <si>
    <t>Lucrări de reparaţii clinica ortopedie</t>
  </si>
  <si>
    <t>Lucrări de reparaţii compartiment endocrinologie</t>
  </si>
  <si>
    <t>Lucrări de reparații secția neuropsihiatrie pediatrică</t>
  </si>
  <si>
    <t xml:space="preserve">Lucrări de reparaţii ambulatorii de specialitate spital </t>
  </si>
  <si>
    <t>Lucrari de reparatii sectia clinica obstetrica ginecologie</t>
  </si>
  <si>
    <t>Lucrari de reparatii secția clinică pediatrie</t>
  </si>
  <si>
    <t>Lucrări de reparații imobil Strada Gh. Marinescu nr. 1</t>
  </si>
  <si>
    <t>SPITALUL MUNICIPAL DR. GHEORGHE MARINESCU TÂRNĂVENI</t>
  </si>
  <si>
    <t>Reparaţii curente şi igienizări interioare  Pshiatrie I-II- III-IV</t>
  </si>
  <si>
    <t xml:space="preserve">Reparatii cladire spalatorie </t>
  </si>
  <si>
    <t>Reparatii scara acces Pavilion Neuro Pshiatrie</t>
  </si>
  <si>
    <t>Reparații curente și igienizări interioare clădire pediatrie</t>
  </si>
  <si>
    <t xml:space="preserve">UNITATI  DE  CULTURA      </t>
  </si>
  <si>
    <t xml:space="preserve">Muzeul Judeţean MUREŞ                             </t>
  </si>
  <si>
    <t xml:space="preserve">Placare cu gresie + faianţă sală restaurare ceramică
</t>
  </si>
  <si>
    <t>Completare documentaţie pt. intrare în legalitate, obţinere autorizaţie ISU,  Amenajări interioare Clădirea nou a Secţiei de Ştiinţele Naturii</t>
  </si>
  <si>
    <t>Verificare sisteme curenţi slabi (inlocuire componente defecte)</t>
  </si>
  <si>
    <t>Reparaţii şi zugrăvire spaţii pivniţe pentru depozite ceramică, metal, depozite lemn, acces pivniţe, acces birouri</t>
  </si>
  <si>
    <t>Realizare izolare şi uşă acces mansardă</t>
  </si>
  <si>
    <t>Restaurare decor tavane, stucături, săli expoziţii etaj</t>
  </si>
  <si>
    <t xml:space="preserve">Înlocuire şi montaj jgheaburi, burlane pentru drenajul apelor pluviale şi drenaj la exteriorul clădirii Palatului Toldalagi </t>
  </si>
  <si>
    <t>Reparații curente la subsolul Palatuluui Culturii - 2 săli la Biblioteca Județeană</t>
  </si>
  <si>
    <t>Reparaţii galeriile UAP, băi</t>
  </si>
  <si>
    <t>Reparaţii podea galeria UAP, vestiare Palat</t>
  </si>
  <si>
    <t xml:space="preserve">Teatrul Ariel                           </t>
  </si>
  <si>
    <t>Diverse lucrări de reparaţii curente</t>
  </si>
  <si>
    <t>Ansamblul Artistic</t>
  </si>
  <si>
    <t>Vopsit şi amenajat scenă</t>
  </si>
  <si>
    <t>Biblioteca Judeţeană Mureş</t>
  </si>
  <si>
    <t>Lucrare de ignifugare acoperiş Biblioteca Teleki-Bolyai</t>
  </si>
  <si>
    <t xml:space="preserve">D.G.A.S.P.C. MUREŞ   </t>
  </si>
  <si>
    <t xml:space="preserve">A1- CRCDN </t>
  </si>
  <si>
    <t>CRCDN TREBELY NR. 3</t>
  </si>
  <si>
    <t>Reparat ţigle</t>
  </si>
  <si>
    <t>Reparaţii electrice</t>
  </si>
  <si>
    <t>3</t>
  </si>
  <si>
    <t>Reparat poartă intrare</t>
  </si>
  <si>
    <t>CRCDN BRANULUI NR. 3</t>
  </si>
  <si>
    <t>4</t>
  </si>
  <si>
    <t>CRCDN TURNU ROŞU NR. 1/B</t>
  </si>
  <si>
    <t>5</t>
  </si>
  <si>
    <t>Zugrăvit interior</t>
  </si>
  <si>
    <t>6</t>
  </si>
  <si>
    <t>Reparat scurgere canalizare</t>
  </si>
  <si>
    <t>CRCDN SLATINA NR. 13</t>
  </si>
  <si>
    <t>7</t>
  </si>
  <si>
    <t>Igienizarea pivniţei</t>
  </si>
  <si>
    <t>8</t>
  </si>
  <si>
    <t>Uşă termopan subsol sala CT</t>
  </si>
  <si>
    <t>CRCDN CEUAŞU DE CÂMPIE NR. 43</t>
  </si>
  <si>
    <t>9</t>
  </si>
  <si>
    <t>10</t>
  </si>
  <si>
    <t>Reparat trotuarul casei</t>
  </si>
  <si>
    <t>CRCDN CEUAŞU DE CÂMPIE NR. 185</t>
  </si>
  <si>
    <t>11</t>
  </si>
  <si>
    <t>Reparare jgheaburi</t>
  </si>
  <si>
    <t>CRCDN CEUAŞU DE CÂMPIE NR. 215</t>
  </si>
  <si>
    <t>12</t>
  </si>
  <si>
    <t>Capac fosă septică</t>
  </si>
  <si>
    <t>13</t>
  </si>
  <si>
    <t>Capac cămin apă</t>
  </si>
  <si>
    <t>14</t>
  </si>
  <si>
    <t>Reparat uşă intrare bucătărie</t>
  </si>
  <si>
    <t>CRCDN CEUAŞU DE CÂMPIE NR. 417</t>
  </si>
  <si>
    <t>15</t>
  </si>
  <si>
    <t>Reparare uşă termopan de intrare în casă</t>
  </si>
  <si>
    <t>A2- CTF JUDET</t>
  </si>
  <si>
    <t>CTF TÂRNĂVENI STR. PLEVNEI, NR. 3</t>
  </si>
  <si>
    <t>16</t>
  </si>
  <si>
    <t>Schimbare tâmplărie PVC</t>
  </si>
  <si>
    <t>CTF TÂRNĂVENI STR. LEBEDEI, NR. 6</t>
  </si>
  <si>
    <t>17</t>
  </si>
  <si>
    <t>CTF TÂRNAVENI STR. G. COŞBUC NR. 110</t>
  </si>
  <si>
    <t>18</t>
  </si>
  <si>
    <t>Reparaţii băi</t>
  </si>
  <si>
    <t>19</t>
  </si>
  <si>
    <t>Izolat pod</t>
  </si>
  <si>
    <t>20</t>
  </si>
  <si>
    <t>Izolat exterior casă</t>
  </si>
  <si>
    <t>21</t>
  </si>
  <si>
    <t>Schimbare ferestre /uşi</t>
  </si>
  <si>
    <t>CTF MIERCUREA NIRAJULUI STR. SÂNTANDREI NR. 38</t>
  </si>
  <si>
    <t>22</t>
  </si>
  <si>
    <t>23</t>
  </si>
  <si>
    <t>CTF MIERCUREA NIRAJULUI STR. SÂNTANDREI NR. 60</t>
  </si>
  <si>
    <t>24</t>
  </si>
  <si>
    <t>Schimbare uşi /ferestre PVC</t>
  </si>
  <si>
    <t>CTF SĂRMAŞ STR. DEZROBIRII NR. 58</t>
  </si>
  <si>
    <t>25</t>
  </si>
  <si>
    <t>CTF SĂRMAŞ STR. REBUBLICII NR. 128</t>
  </si>
  <si>
    <t>26</t>
  </si>
  <si>
    <t>Igienizare băi</t>
  </si>
  <si>
    <t>CTF RÂCIU</t>
  </si>
  <si>
    <t>27</t>
  </si>
  <si>
    <t>Balustradă terasă</t>
  </si>
  <si>
    <t>28</t>
  </si>
  <si>
    <t>Pavaj curte</t>
  </si>
  <si>
    <t>CTF SÂNGEORGIU DE PĂDURE</t>
  </si>
  <si>
    <t>29</t>
  </si>
  <si>
    <t>CTF CÂMPENIŢA STR. PRINCIPALĂ NR. 78</t>
  </si>
  <si>
    <t>30</t>
  </si>
  <si>
    <t>CTF ŞINCAI STR. PRINCIPALĂ NR. 269</t>
  </si>
  <si>
    <t>31</t>
  </si>
  <si>
    <t>Vopsit gard</t>
  </si>
  <si>
    <t>CTF ZAU DE CÂMPIE</t>
  </si>
  <si>
    <t>32</t>
  </si>
  <si>
    <t>Igienizare bucătărie /băi</t>
  </si>
  <si>
    <t>CTF BĂLĂUŞERI</t>
  </si>
  <si>
    <t>33</t>
  </si>
  <si>
    <t>Refacere acoperiş</t>
  </si>
  <si>
    <t>34</t>
  </si>
  <si>
    <t>35</t>
  </si>
  <si>
    <t>Refacere scară interioară</t>
  </si>
  <si>
    <t xml:space="preserve">A3- CTF REGHIN PETELEA </t>
  </si>
  <si>
    <t>CTF REGHIN STR. SUBCETATE NR.26</t>
  </si>
  <si>
    <t>36</t>
  </si>
  <si>
    <t xml:space="preserve">Lucrări de zidărie, tencuire şi reparaţii gard </t>
  </si>
  <si>
    <t>CTF REGHIN STR. RODNEI NR. 16 AP. 12</t>
  </si>
  <si>
    <t>37</t>
  </si>
  <si>
    <t>Reparaţii şi igienizare</t>
  </si>
  <si>
    <t>38</t>
  </si>
  <si>
    <t>Înlocuit uşi interioare - 6 buc.</t>
  </si>
  <si>
    <t>CTF REGHIN STR. RODNEI NR. 10 AP. 1</t>
  </si>
  <si>
    <t>39</t>
  </si>
  <si>
    <t>CTF REGHIN STR. FĂGĂRAŞULUI NR. 4 AP. 12</t>
  </si>
  <si>
    <t>40</t>
  </si>
  <si>
    <t>41</t>
  </si>
  <si>
    <t>Înlocuit uşi interioare - 7 buc.</t>
  </si>
  <si>
    <t>CTF REGHIN STR. FĂGĂRAŞULUI NR. 4 AP. 60</t>
  </si>
  <si>
    <t>42</t>
  </si>
  <si>
    <t>CTF REGHIN STR. GĂRII NR.2 AP.15</t>
  </si>
  <si>
    <t>43</t>
  </si>
  <si>
    <t>CTF REGHIN STR. GĂRII NR.2 AP18</t>
  </si>
  <si>
    <t>44</t>
  </si>
  <si>
    <t>CTF REGHIN STR. IERNUŢENI NR.2-8 AP.9</t>
  </si>
  <si>
    <t>45</t>
  </si>
  <si>
    <t>CTF PETELEA NR.34</t>
  </si>
  <si>
    <t>46</t>
  </si>
  <si>
    <t>47</t>
  </si>
  <si>
    <t>Înlocuit burlane apă</t>
  </si>
  <si>
    <t>A4 -CSCDN SIGHIŞOARA</t>
  </si>
  <si>
    <t>48</t>
  </si>
  <si>
    <t>Înlocuire geamuri la sala de mese</t>
  </si>
  <si>
    <t>49</t>
  </si>
  <si>
    <t>Lucrări de igienizare</t>
  </si>
  <si>
    <t>A5- MATERNA</t>
  </si>
  <si>
    <t>50</t>
  </si>
  <si>
    <t>Amenajare loc de joacă</t>
  </si>
  <si>
    <t>51</t>
  </si>
  <si>
    <t>Montarea gratiilor la geamuri - 2 camere</t>
  </si>
  <si>
    <t>A6- DGASPC -APARAT PROPRIU</t>
  </si>
  <si>
    <t>52</t>
  </si>
  <si>
    <t>53</t>
  </si>
  <si>
    <t>Reabilitare instalaţie electrică, reţea internet, telefonie fixă - Corp B - sediu DGASPC</t>
  </si>
  <si>
    <t>54</t>
  </si>
  <si>
    <t xml:space="preserve">Reabilitare instalaţie electrică- corp B - sediu DGASPC </t>
  </si>
  <si>
    <t>55</t>
  </si>
  <si>
    <t>Montat parchet laminat în birourile din corp A-sediu DGASPC</t>
  </si>
  <si>
    <t>A7- CRRN LUDUŞ</t>
  </si>
  <si>
    <t>56</t>
  </si>
  <si>
    <t>Reparaţii instalaţii electrice</t>
  </si>
  <si>
    <t>57</t>
  </si>
  <si>
    <t>Reparaţii instalaţie termică</t>
  </si>
  <si>
    <t>58</t>
  </si>
  <si>
    <t>Reparaţii grupuri sanitare, apă, canal</t>
  </si>
  <si>
    <t>A8- CTF Sîncrai-Sântana</t>
  </si>
  <si>
    <t>59</t>
  </si>
  <si>
    <t>A9- CENTRU DE TRANZIT ADA + ADI</t>
  </si>
  <si>
    <t>60</t>
  </si>
  <si>
    <t>Reparaţii şi igienizări - Casa ADI - str. Rozmarinului</t>
  </si>
  <si>
    <t>61</t>
  </si>
  <si>
    <t>Reparaţii şi igienizări - Casa ADA - str. Hunedoara</t>
  </si>
  <si>
    <t>B-CIA CĂPUŞU DE CÂMPIE</t>
  </si>
  <si>
    <t>Reparaţii acoperiş şopron uscat haine CIA</t>
  </si>
  <si>
    <t>Reparaţii instalaţie electrică spălătorie CIA</t>
  </si>
  <si>
    <t>Reparaţii exterioare clădirea CIA</t>
  </si>
  <si>
    <t>C-CIA SIGHIŞOARA</t>
  </si>
  <si>
    <t xml:space="preserve">Lucrări de reparaţii şi igienizări </t>
  </si>
  <si>
    <t>D- CIA GLODENI</t>
  </si>
  <si>
    <t>Igienizari, zugraveli interioare in cladirea CITO GLODENI</t>
  </si>
  <si>
    <t>E- CIA REGHIN</t>
  </si>
  <si>
    <t xml:space="preserve">Reparaţii şi igienizări </t>
  </si>
  <si>
    <t>F- CIA LUNCA MUREŞ</t>
  </si>
  <si>
    <t>Reparaţii  pavilion D</t>
  </si>
  <si>
    <t>G- CRRN REGHIN</t>
  </si>
  <si>
    <t>Zugrăveli şi igienizări interioare şi exterioare</t>
  </si>
  <si>
    <t>Lucrări de reparaţii terasă</t>
  </si>
  <si>
    <t>H- CRRN  BRÂNCOVENEŞTI</t>
  </si>
  <si>
    <t>Reparat hala cazane interior</t>
  </si>
  <si>
    <t>Reparat acoperiş secţia Pavilion norvegian</t>
  </si>
  <si>
    <t>RA Aeroport Transilvania</t>
  </si>
  <si>
    <t>Reparaţii canal termic (etapa I)</t>
  </si>
  <si>
    <t>Reparatii si amenajari interioare  imobil str. Primariei nr.2</t>
  </si>
  <si>
    <t>Reparatii si amenajari interioare  imobil P-ta Victoriei nr.1</t>
  </si>
  <si>
    <t>Reparaţii autocar</t>
  </si>
  <si>
    <t>din care Surse proprii</t>
  </si>
  <si>
    <t>Reparaţii scară urcare pod</t>
  </si>
  <si>
    <t>Reparaţii copertină interioară</t>
  </si>
  <si>
    <t>Reparaţii jgheaburi şi burlane</t>
  </si>
  <si>
    <t>Montare gresie în bucătărie, montare uşă în zid, perete gipscarton</t>
  </si>
  <si>
    <t>Reparat platformă betonală şi scurgere pluvială</t>
  </si>
  <si>
    <t>Extindere camere cu tâmplărie termopan</t>
  </si>
  <si>
    <t>Schimbare tâmplărie PVC şi reparaţii acoperiş</t>
  </si>
  <si>
    <t>Reparaţii şi igienizare băi şi reparaţii instalaţie de încălzire în bucătărie</t>
  </si>
  <si>
    <t>Înlocuit ferestre şi tîmplărie PVC</t>
  </si>
  <si>
    <t>Reparaţii instalaţii în două băi</t>
  </si>
  <si>
    <t>Spaţiu de joacă</t>
  </si>
  <si>
    <t>Igienizări şi reparaţii interioare</t>
  </si>
  <si>
    <t>Reparaţii tâmplării interioare</t>
  </si>
  <si>
    <t>Refacere şpaleţi şi pervaze</t>
  </si>
  <si>
    <t xml:space="preserve">Reparaţii gard </t>
  </si>
  <si>
    <t>Reparaţii şi igienizare cu înlocuire 7 uşi</t>
  </si>
  <si>
    <t>Înlocuit uşi interioare - 4 buc</t>
  </si>
  <si>
    <t>Reparaţii rampă de acces</t>
  </si>
  <si>
    <t>Reparaţii infiltraţii acoperiş</t>
  </si>
  <si>
    <t>Lucrări de reparaţii şi amenajări interioare corp A</t>
  </si>
  <si>
    <t>Reamenejare şi reparaţii spaţiu arhivă</t>
  </si>
  <si>
    <t>Reparaţii zugrăveli şi infiltraţii acoperiş</t>
  </si>
  <si>
    <t>Reparaţii interioare şi igienizări la casele 4-5-6-8-9-10-11</t>
  </si>
  <si>
    <t>Reparaţii instalaţii sanitare la casele 6 şi 9</t>
  </si>
  <si>
    <t>Întocmire documentaţie tehnică (devize, caiete de sarcini, memorii tehnice)</t>
  </si>
  <si>
    <t>Reparaţii tavan, şpaleţi şi pervaze şi izolat pod la casă cu etaj</t>
  </si>
  <si>
    <t>I-ÎNTOCMIRE DOCUMENTAŢIE TEHNICĂ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</si>
  <si>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</si>
  <si>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</si>
  <si>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</si>
  <si>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</si>
  <si>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</si>
  <si>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</si>
  <si>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</si>
  <si>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</si>
  <si>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</si>
  <si>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</si>
  <si>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</si>
  <si>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</si>
  <si>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</si>
  <si>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</si>
  <si>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</si>
  <si>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</si>
  <si>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</si>
  <si>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</si>
  <si>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Lucrări de reparaţii faţadă clinica dermatovenerologie</t>
  </si>
  <si>
    <t>Lucrări de reparaţii acoperiş clinica oftalmologie</t>
  </si>
  <si>
    <t>Reparatii acoperis castel Ugron Zau de Campie</t>
  </si>
  <si>
    <t>Separare branşament apă  sediul administrativ Mărăşti nr.8</t>
  </si>
  <si>
    <t>Reparaţii tavan sală de lectură Biblioteca Teleki-Bolyai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</si>
</sst>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7" fillId="31" borderId="4" applyNumberFormat="0" applyFont="0" applyAlignment="0" applyProtection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3" fontId="44" fillId="0" borderId="12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5" fillId="33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46" fillId="0" borderId="10" xfId="0" applyNumberFormat="1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46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49" fontId="45" fillId="35" borderId="10" xfId="46" applyNumberFormat="1" applyFont="1" applyFill="1" applyBorder="1" applyAlignment="1">
      <alignment wrapText="1"/>
      <protection/>
    </xf>
    <xf numFmtId="3" fontId="45" fillId="35" borderId="10" xfId="46" applyNumberFormat="1" applyFont="1" applyFill="1" applyBorder="1" applyAlignment="1">
      <alignment wrapText="1"/>
      <protection/>
    </xf>
    <xf numFmtId="0" fontId="0" fillId="0" borderId="13" xfId="0" applyBorder="1" applyAlignment="1">
      <alignment horizontal="left" wrapText="1"/>
    </xf>
    <xf numFmtId="0" fontId="45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3" fontId="46" fillId="36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46" fillId="37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left" vertical="center" wrapText="1"/>
    </xf>
    <xf numFmtId="3" fontId="47" fillId="34" borderId="10" xfId="0" applyNumberFormat="1" applyFont="1" applyFill="1" applyBorder="1" applyAlignment="1">
      <alignment horizontal="right" vertical="center" wrapText="1"/>
    </xf>
    <xf numFmtId="0" fontId="46" fillId="36" borderId="10" xfId="0" applyFont="1" applyFill="1" applyBorder="1" applyAlignment="1">
      <alignment horizontal="right" vertical="center" wrapText="1"/>
    </xf>
    <xf numFmtId="0" fontId="46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3" fontId="0" fillId="0" borderId="10" xfId="0" applyNumberFormat="1" applyFill="1" applyBorder="1" applyAlignment="1">
      <alignment vertical="top" wrapText="1"/>
    </xf>
    <xf numFmtId="0" fontId="4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3" fontId="45" fillId="38" borderId="10" xfId="0" applyNumberFormat="1" applyFont="1" applyFill="1" applyBorder="1" applyAlignment="1">
      <alignment horizontal="right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center" vertical="center" wrapText="1"/>
    </xf>
    <xf numFmtId="3" fontId="2" fillId="39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49" fontId="0" fillId="36" borderId="10" xfId="0" applyNumberForma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36" borderId="10" xfId="0" applyNumberFormat="1" applyFill="1" applyBorder="1" applyAlignment="1">
      <alignment horizontal="right" vertical="top" wrapText="1"/>
    </xf>
    <xf numFmtId="3" fontId="0" fillId="36" borderId="10" xfId="0" applyNumberFormat="1" applyFont="1" applyFill="1" applyBorder="1" applyAlignment="1">
      <alignment horizontal="center" vertical="top" wrapText="1"/>
    </xf>
    <xf numFmtId="3" fontId="0" fillId="36" borderId="10" xfId="0" applyNumberFormat="1" applyFont="1" applyFill="1" applyBorder="1" applyAlignment="1">
      <alignment horizontal="right" vertical="center" wrapText="1"/>
    </xf>
    <xf numFmtId="49" fontId="2" fillId="36" borderId="10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right" vertical="top" wrapText="1"/>
    </xf>
    <xf numFmtId="3" fontId="2" fillId="39" borderId="10" xfId="0" applyNumberFormat="1" applyFont="1" applyFill="1" applyBorder="1" applyAlignment="1">
      <alignment horizontal="center" vertical="top" wrapText="1"/>
    </xf>
    <xf numFmtId="3" fontId="2" fillId="39" borderId="10" xfId="0" applyNumberFormat="1" applyFont="1" applyFill="1" applyBorder="1" applyAlignment="1">
      <alignment vertical="top" wrapText="1"/>
    </xf>
    <xf numFmtId="3" fontId="2" fillId="39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49" fontId="2" fillId="39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36" borderId="10" xfId="0" applyNumberFormat="1" applyFont="1" applyFill="1" applyBorder="1" applyAlignment="1">
      <alignment horizontal="right" vertical="top" wrapText="1"/>
    </xf>
    <xf numFmtId="3" fontId="2" fillId="36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/>
    </xf>
    <xf numFmtId="3" fontId="2" fillId="39" borderId="10" xfId="0" applyNumberFormat="1" applyFont="1" applyFill="1" applyBorder="1" applyAlignment="1">
      <alignment horizontal="right" vertical="center"/>
    </xf>
    <xf numFmtId="3" fontId="0" fillId="36" borderId="10" xfId="0" applyNumberForma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left" vertical="center" wrapText="1"/>
    </xf>
    <xf numFmtId="3" fontId="0" fillId="36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2" fillId="39" borderId="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36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1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3" sqref="L13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7.8515625" style="3" customWidth="1"/>
    <col min="4" max="4" width="10.8515625" style="1" customWidth="1"/>
    <col min="5" max="5" width="9.7109375" style="5" bestFit="1" customWidth="1"/>
    <col min="6" max="7" width="11.00390625" style="5" customWidth="1"/>
    <col min="8" max="16384" width="9.140625" style="5" customWidth="1"/>
  </cols>
  <sheetData>
    <row r="1" spans="5:7" ht="12.75">
      <c r="E1" s="1"/>
      <c r="F1" s="4"/>
      <c r="G1" s="4" t="s">
        <v>0</v>
      </c>
    </row>
    <row r="2" spans="1:7" ht="12.75" customHeight="1">
      <c r="A2" s="126" t="s">
        <v>1</v>
      </c>
      <c r="B2" s="128" t="s">
        <v>2</v>
      </c>
      <c r="C2" s="130" t="s">
        <v>3</v>
      </c>
      <c r="D2" s="130" t="s">
        <v>4</v>
      </c>
      <c r="E2" s="125" t="s">
        <v>5</v>
      </c>
      <c r="F2" s="125" t="s">
        <v>6</v>
      </c>
      <c r="G2" s="125" t="s">
        <v>234</v>
      </c>
    </row>
    <row r="3" spans="1:7" ht="12.75" customHeight="1">
      <c r="A3" s="127"/>
      <c r="B3" s="129"/>
      <c r="C3" s="131"/>
      <c r="D3" s="131"/>
      <c r="E3" s="125"/>
      <c r="F3" s="125"/>
      <c r="G3" s="125"/>
    </row>
    <row r="4" spans="1:242" s="10" customFormat="1" ht="39" customHeight="1">
      <c r="A4" s="127"/>
      <c r="B4" s="129"/>
      <c r="C4" s="131"/>
      <c r="D4" s="131"/>
      <c r="E4" s="125"/>
      <c r="F4" s="125"/>
      <c r="G4" s="12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s="10" customFormat="1" ht="13.5" thickBot="1">
      <c r="A5" s="11">
        <v>0</v>
      </c>
      <c r="B5" s="12" t="s">
        <v>7</v>
      </c>
      <c r="C5" s="12" t="s">
        <v>8</v>
      </c>
      <c r="D5" s="13">
        <v>3</v>
      </c>
      <c r="E5" s="14">
        <v>4</v>
      </c>
      <c r="F5" s="14" t="s">
        <v>9</v>
      </c>
      <c r="G5" s="14">
        <v>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7" ht="13.5" thickTop="1">
      <c r="A6" s="15"/>
      <c r="B6" s="16"/>
      <c r="C6" s="17" t="s">
        <v>10</v>
      </c>
      <c r="D6" s="18">
        <f>D7+D27+D31+D34+D37+D52+D74+D47+D25+D213</f>
        <v>4704000</v>
      </c>
      <c r="E6" s="18">
        <f>E7+E27+E31+E34+E37+E52+E74+E47+E25+E213</f>
        <v>-30000</v>
      </c>
      <c r="F6" s="18">
        <f>F7+F27+F31+F34+F37+F52+F74+F47+F25+F213</f>
        <v>4674000</v>
      </c>
      <c r="G6" s="18">
        <f>G7+G27+G31+G34+G37+G52+G74+G47+G25+G213</f>
        <v>40000</v>
      </c>
    </row>
    <row r="7" spans="1:7" ht="12.75">
      <c r="A7" s="19"/>
      <c r="B7" s="20"/>
      <c r="C7" s="21" t="s">
        <v>11</v>
      </c>
      <c r="D7" s="22">
        <f>D8+D22+D19</f>
        <v>2034000</v>
      </c>
      <c r="E7" s="22">
        <v>0</v>
      </c>
      <c r="F7" s="22">
        <f>F8+F22+F19</f>
        <v>2034000</v>
      </c>
      <c r="G7" s="22">
        <f>G8+G22+G19</f>
        <v>0</v>
      </c>
    </row>
    <row r="8" spans="1:7" ht="12.75">
      <c r="A8" s="23"/>
      <c r="B8" s="24"/>
      <c r="C8" s="25" t="s">
        <v>12</v>
      </c>
      <c r="D8" s="26">
        <f>D9+D10+D11+D12+D13+D14+D15+D16+D17+D18</f>
        <v>1866000</v>
      </c>
      <c r="E8" s="26">
        <f>E9+E10+E11+E12+E13+E14+E15+E16+E17+E18</f>
        <v>0</v>
      </c>
      <c r="F8" s="26">
        <f>F9+F10+F11+F12+F13+F14+F15+F16+F17+F18</f>
        <v>1866000</v>
      </c>
      <c r="G8" s="26">
        <f>G9+G10+G11+G12+G13+G14+G15+G16+G17+G18</f>
        <v>0</v>
      </c>
    </row>
    <row r="9" spans="1:242" s="31" customFormat="1" ht="12.75">
      <c r="A9" s="27">
        <v>1</v>
      </c>
      <c r="B9" s="8">
        <v>51</v>
      </c>
      <c r="C9" s="28" t="s">
        <v>13</v>
      </c>
      <c r="D9" s="29">
        <v>1106000</v>
      </c>
      <c r="E9" s="7"/>
      <c r="F9" s="30">
        <f>D9+E9</f>
        <v>1106000</v>
      </c>
      <c r="G9" s="3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</row>
    <row r="10" spans="1:242" s="31" customFormat="1" ht="25.5">
      <c r="A10" s="27">
        <v>2</v>
      </c>
      <c r="B10" s="8">
        <v>51</v>
      </c>
      <c r="C10" s="28" t="s">
        <v>14</v>
      </c>
      <c r="D10" s="29">
        <v>59000</v>
      </c>
      <c r="E10" s="7"/>
      <c r="F10" s="30">
        <f aca="true" t="shared" si="0" ref="F10:F18">D10+E10</f>
        <v>59000</v>
      </c>
      <c r="G10" s="3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</row>
    <row r="11" spans="1:242" s="31" customFormat="1" ht="25.5">
      <c r="A11" s="27">
        <v>3</v>
      </c>
      <c r="B11" s="8">
        <v>51</v>
      </c>
      <c r="C11" s="28" t="s">
        <v>15</v>
      </c>
      <c r="D11" s="29">
        <v>8000</v>
      </c>
      <c r="E11" s="7"/>
      <c r="F11" s="30">
        <f t="shared" si="0"/>
        <v>8000</v>
      </c>
      <c r="G11" s="3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</row>
    <row r="12" spans="1:242" s="31" customFormat="1" ht="25.5">
      <c r="A12" s="27">
        <v>4</v>
      </c>
      <c r="B12" s="8">
        <v>51</v>
      </c>
      <c r="C12" s="32" t="s">
        <v>16</v>
      </c>
      <c r="D12" s="29">
        <v>48000</v>
      </c>
      <c r="E12" s="122"/>
      <c r="F12" s="30">
        <f t="shared" si="0"/>
        <v>48000</v>
      </c>
      <c r="G12" s="3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</row>
    <row r="13" spans="1:242" s="31" customFormat="1" ht="25.5">
      <c r="A13" s="27">
        <v>5</v>
      </c>
      <c r="B13" s="8">
        <v>51</v>
      </c>
      <c r="C13" s="32" t="s">
        <v>17</v>
      </c>
      <c r="D13" s="29">
        <v>37000</v>
      </c>
      <c r="E13" s="122"/>
      <c r="F13" s="30">
        <f t="shared" si="0"/>
        <v>37000</v>
      </c>
      <c r="G13" s="3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s="31" customFormat="1" ht="38.25">
      <c r="A14" s="27">
        <v>6</v>
      </c>
      <c r="B14" s="8">
        <v>51</v>
      </c>
      <c r="C14" s="28" t="s">
        <v>18</v>
      </c>
      <c r="D14" s="29">
        <v>8000</v>
      </c>
      <c r="E14" s="7"/>
      <c r="F14" s="30">
        <f t="shared" si="0"/>
        <v>8000</v>
      </c>
      <c r="G14" s="3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s="31" customFormat="1" ht="12.75">
      <c r="A15" s="27">
        <v>7</v>
      </c>
      <c r="B15" s="8">
        <v>51</v>
      </c>
      <c r="C15" s="28" t="s">
        <v>19</v>
      </c>
      <c r="D15" s="29">
        <v>100000</v>
      </c>
      <c r="E15" s="7"/>
      <c r="F15" s="30">
        <f t="shared" si="0"/>
        <v>100000</v>
      </c>
      <c r="G15" s="3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s="31" customFormat="1" ht="12.75">
      <c r="A16" s="27">
        <v>8</v>
      </c>
      <c r="B16" s="8">
        <v>51</v>
      </c>
      <c r="C16" s="28" t="s">
        <v>20</v>
      </c>
      <c r="D16" s="29">
        <v>0</v>
      </c>
      <c r="E16" s="121"/>
      <c r="F16" s="30">
        <f t="shared" si="0"/>
        <v>0</v>
      </c>
      <c r="G16" s="3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</row>
    <row r="17" spans="1:242" s="31" customFormat="1" ht="12.75">
      <c r="A17" s="27">
        <v>9</v>
      </c>
      <c r="B17" s="8">
        <v>51</v>
      </c>
      <c r="C17" s="28" t="s">
        <v>232</v>
      </c>
      <c r="D17" s="29">
        <v>100000</v>
      </c>
      <c r="E17" s="121"/>
      <c r="F17" s="30">
        <f t="shared" si="0"/>
        <v>100000</v>
      </c>
      <c r="G17" s="3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s="31" customFormat="1" ht="12.75">
      <c r="A18" s="27">
        <v>10</v>
      </c>
      <c r="B18" s="8">
        <v>51</v>
      </c>
      <c r="C18" s="28" t="s">
        <v>231</v>
      </c>
      <c r="D18" s="29">
        <v>400000</v>
      </c>
      <c r="E18" s="121"/>
      <c r="F18" s="30">
        <f t="shared" si="0"/>
        <v>400000</v>
      </c>
      <c r="G18" s="3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1:242" s="31" customFormat="1" ht="12.75">
      <c r="A19" s="33"/>
      <c r="B19" s="34"/>
      <c r="C19" s="33" t="s">
        <v>21</v>
      </c>
      <c r="D19" s="35">
        <f>D20+D21</f>
        <v>100000</v>
      </c>
      <c r="E19" s="35">
        <f>E20+E21</f>
        <v>0</v>
      </c>
      <c r="F19" s="35">
        <f>F20+F21</f>
        <v>100000</v>
      </c>
      <c r="G19" s="35">
        <f>G20+G21</f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242" s="31" customFormat="1" ht="12.75">
      <c r="A20" s="27">
        <v>1</v>
      </c>
      <c r="B20" s="8">
        <v>60</v>
      </c>
      <c r="C20" s="28" t="s">
        <v>19</v>
      </c>
      <c r="D20" s="29">
        <v>10000</v>
      </c>
      <c r="E20" s="7"/>
      <c r="F20" s="30">
        <f>D20+E20</f>
        <v>10000</v>
      </c>
      <c r="G20" s="3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1:242" s="31" customFormat="1" ht="12.75">
      <c r="A21" s="27">
        <v>2</v>
      </c>
      <c r="B21" s="8">
        <v>60</v>
      </c>
      <c r="C21" s="28" t="s">
        <v>22</v>
      </c>
      <c r="D21" s="29">
        <v>90000</v>
      </c>
      <c r="E21" s="7"/>
      <c r="F21" s="30">
        <f>D21+E21</f>
        <v>90000</v>
      </c>
      <c r="G21" s="3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1:7" ht="12.75">
      <c r="A22" s="33"/>
      <c r="B22" s="33"/>
      <c r="C22" s="33" t="s">
        <v>23</v>
      </c>
      <c r="D22" s="35">
        <f>D24+D23</f>
        <v>68000</v>
      </c>
      <c r="E22" s="35">
        <f>E24+E23</f>
        <v>0</v>
      </c>
      <c r="F22" s="35">
        <f>F24+F23</f>
        <v>68000</v>
      </c>
      <c r="G22" s="35">
        <f>G24+G23</f>
        <v>0</v>
      </c>
    </row>
    <row r="23" spans="1:7" ht="25.5">
      <c r="A23" s="27">
        <v>1</v>
      </c>
      <c r="B23" s="8">
        <v>74</v>
      </c>
      <c r="C23" s="36" t="s">
        <v>24</v>
      </c>
      <c r="D23" s="37">
        <v>63000</v>
      </c>
      <c r="E23" s="7"/>
      <c r="F23" s="30">
        <f>D23+E23</f>
        <v>63000</v>
      </c>
      <c r="G23" s="30"/>
    </row>
    <row r="24" spans="1:242" s="31" customFormat="1" ht="25.5">
      <c r="A24" s="27">
        <v>2</v>
      </c>
      <c r="B24" s="8">
        <v>74</v>
      </c>
      <c r="C24" s="9" t="s">
        <v>25</v>
      </c>
      <c r="D24" s="38">
        <v>5000</v>
      </c>
      <c r="E24" s="7"/>
      <c r="F24" s="30">
        <f>D24+E24</f>
        <v>5000</v>
      </c>
      <c r="G24" s="3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</row>
    <row r="25" spans="1:242" s="31" customFormat="1" ht="12.75">
      <c r="A25" s="39"/>
      <c r="B25" s="39"/>
      <c r="C25" s="39" t="s">
        <v>26</v>
      </c>
      <c r="D25" s="40">
        <f>D26</f>
        <v>35000</v>
      </c>
      <c r="E25" s="40">
        <f>E26</f>
        <v>0</v>
      </c>
      <c r="F25" s="40">
        <f>F26</f>
        <v>35000</v>
      </c>
      <c r="G25" s="40">
        <f>G26</f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</row>
    <row r="26" spans="1:242" s="31" customFormat="1" ht="12.75">
      <c r="A26" s="27">
        <v>1</v>
      </c>
      <c r="B26" s="8">
        <v>54</v>
      </c>
      <c r="C26" s="41" t="s">
        <v>27</v>
      </c>
      <c r="D26" s="38">
        <v>35000</v>
      </c>
      <c r="E26" s="38"/>
      <c r="F26" s="30">
        <f>D26+E26</f>
        <v>35000</v>
      </c>
      <c r="G26" s="3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</row>
    <row r="27" spans="1:7" ht="12.75">
      <c r="A27" s="42"/>
      <c r="B27" s="34"/>
      <c r="C27" s="33" t="s">
        <v>28</v>
      </c>
      <c r="D27" s="35">
        <f>SUM(D28:D30)</f>
        <v>27000</v>
      </c>
      <c r="E27" s="35">
        <f>SUM(E28:E30)</f>
        <v>0</v>
      </c>
      <c r="F27" s="35">
        <f>SUM(F28:F30)</f>
        <v>27000</v>
      </c>
      <c r="G27" s="35">
        <f>SUM(G28:G30)</f>
        <v>0</v>
      </c>
    </row>
    <row r="28" spans="1:7" ht="12.75">
      <c r="A28" s="43">
        <v>1</v>
      </c>
      <c r="B28" s="44">
        <v>65</v>
      </c>
      <c r="C28" s="45" t="s">
        <v>29</v>
      </c>
      <c r="D28" s="29">
        <v>10000</v>
      </c>
      <c r="E28" s="7"/>
      <c r="F28" s="30">
        <f>D28+E28</f>
        <v>10000</v>
      </c>
      <c r="G28" s="30"/>
    </row>
    <row r="29" spans="1:7" ht="12.75">
      <c r="A29" s="43">
        <v>2</v>
      </c>
      <c r="B29" s="44">
        <v>65</v>
      </c>
      <c r="C29" s="45" t="s">
        <v>30</v>
      </c>
      <c r="D29" s="29">
        <v>2000</v>
      </c>
      <c r="E29" s="30"/>
      <c r="F29" s="30">
        <f>D29+E29</f>
        <v>2000</v>
      </c>
      <c r="G29" s="30"/>
    </row>
    <row r="30" spans="1:7" ht="12.75">
      <c r="A30" s="43">
        <v>3</v>
      </c>
      <c r="B30" s="44">
        <v>65</v>
      </c>
      <c r="C30" s="45" t="s">
        <v>31</v>
      </c>
      <c r="D30" s="29">
        <v>15000</v>
      </c>
      <c r="E30" s="7"/>
      <c r="F30" s="30">
        <f>D30+E30</f>
        <v>15000</v>
      </c>
      <c r="G30" s="30"/>
    </row>
    <row r="31" spans="1:7" ht="12.75">
      <c r="A31" s="42"/>
      <c r="B31" s="34"/>
      <c r="C31" s="33" t="s">
        <v>32</v>
      </c>
      <c r="D31" s="35">
        <f>SUM(D32:D33)</f>
        <v>50000</v>
      </c>
      <c r="E31" s="35">
        <f>SUM(E32:E33)</f>
        <v>0</v>
      </c>
      <c r="F31" s="35">
        <f>SUM(F32:F33)</f>
        <v>50000</v>
      </c>
      <c r="G31" s="35">
        <f>SUM(G32:G33)</f>
        <v>0</v>
      </c>
    </row>
    <row r="32" spans="1:242" s="50" customFormat="1" ht="37.5" customHeight="1">
      <c r="A32" s="46">
        <v>1</v>
      </c>
      <c r="B32" s="47">
        <v>65</v>
      </c>
      <c r="C32" s="48" t="s">
        <v>33</v>
      </c>
      <c r="D32" s="49">
        <v>20000</v>
      </c>
      <c r="E32" s="7"/>
      <c r="F32" s="30">
        <f>D32+E32</f>
        <v>20000</v>
      </c>
      <c r="G32" s="3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</row>
    <row r="33" spans="1:242" s="50" customFormat="1" ht="39.75" customHeight="1">
      <c r="A33" s="46">
        <v>2</v>
      </c>
      <c r="B33" s="47">
        <v>65</v>
      </c>
      <c r="C33" s="48" t="s">
        <v>34</v>
      </c>
      <c r="D33" s="49">
        <v>30000</v>
      </c>
      <c r="E33" s="7"/>
      <c r="F33" s="30">
        <f>D33+E33</f>
        <v>30000</v>
      </c>
      <c r="G33" s="3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</row>
    <row r="34" spans="1:242" s="50" customFormat="1" ht="25.5">
      <c r="A34" s="42"/>
      <c r="B34" s="34"/>
      <c r="C34" s="33" t="s">
        <v>35</v>
      </c>
      <c r="D34" s="35">
        <f>SUM(D35:D36)</f>
        <v>23000</v>
      </c>
      <c r="E34" s="35">
        <f>SUM(E35:E36)</f>
        <v>0</v>
      </c>
      <c r="F34" s="35">
        <f>SUM(F35:F36)</f>
        <v>23000</v>
      </c>
      <c r="G34" s="35">
        <f>SUM(G35:G36)</f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</row>
    <row r="35" spans="1:242" s="50" customFormat="1" ht="32.25" customHeight="1">
      <c r="A35" s="43">
        <v>1</v>
      </c>
      <c r="B35" s="51">
        <v>65</v>
      </c>
      <c r="C35" s="52" t="s">
        <v>36</v>
      </c>
      <c r="D35" s="53">
        <v>8000</v>
      </c>
      <c r="E35" s="53"/>
      <c r="F35" s="30">
        <f>D35+E35</f>
        <v>8000</v>
      </c>
      <c r="G35" s="3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</row>
    <row r="36" spans="1:242" s="50" customFormat="1" ht="20.25" customHeight="1">
      <c r="A36" s="43">
        <v>2</v>
      </c>
      <c r="B36" s="51">
        <v>65</v>
      </c>
      <c r="C36" s="52" t="s">
        <v>37</v>
      </c>
      <c r="D36" s="53">
        <v>15000</v>
      </c>
      <c r="E36" s="7"/>
      <c r="F36" s="30">
        <f>D36+E36</f>
        <v>15000</v>
      </c>
      <c r="G36" s="3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</row>
    <row r="37" spans="1:242" s="50" customFormat="1" ht="12.75">
      <c r="A37" s="54"/>
      <c r="B37" s="55"/>
      <c r="C37" s="33" t="s">
        <v>38</v>
      </c>
      <c r="D37" s="35">
        <f>SUM(D38:D46)</f>
        <v>780000</v>
      </c>
      <c r="E37" s="35">
        <f>SUM(E38:E46)</f>
        <v>0</v>
      </c>
      <c r="F37" s="35">
        <f>SUM(F38:F46)</f>
        <v>780000</v>
      </c>
      <c r="G37" s="35">
        <f>SUM(G38:G46)</f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</row>
    <row r="38" spans="1:242" s="50" customFormat="1" ht="12.75">
      <c r="A38" s="56">
        <v>1</v>
      </c>
      <c r="B38" s="57">
        <v>66</v>
      </c>
      <c r="C38" s="58" t="s">
        <v>39</v>
      </c>
      <c r="D38" s="59">
        <v>100000</v>
      </c>
      <c r="E38" s="7"/>
      <c r="F38" s="30">
        <f aca="true" t="shared" si="1" ref="F38:F46">D38+E38</f>
        <v>100000</v>
      </c>
      <c r="G38" s="3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</row>
    <row r="39" spans="1:242" s="50" customFormat="1" ht="12.75">
      <c r="A39" s="56">
        <v>2</v>
      </c>
      <c r="B39" s="57">
        <v>66</v>
      </c>
      <c r="C39" s="58" t="s">
        <v>40</v>
      </c>
      <c r="D39" s="59">
        <v>50000</v>
      </c>
      <c r="E39" s="7"/>
      <c r="F39" s="30">
        <f t="shared" si="1"/>
        <v>50000</v>
      </c>
      <c r="G39" s="3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</row>
    <row r="40" spans="1:242" s="50" customFormat="1" ht="12.75">
      <c r="A40" s="56">
        <v>3</v>
      </c>
      <c r="B40" s="57">
        <v>66</v>
      </c>
      <c r="C40" s="58" t="s">
        <v>41</v>
      </c>
      <c r="D40" s="59">
        <v>60000</v>
      </c>
      <c r="E40" s="7"/>
      <c r="F40" s="30">
        <f t="shared" si="1"/>
        <v>60000</v>
      </c>
      <c r="G40" s="3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</row>
    <row r="41" spans="1:242" s="50" customFormat="1" ht="12.75">
      <c r="A41" s="56">
        <v>4</v>
      </c>
      <c r="B41" s="57">
        <v>66</v>
      </c>
      <c r="C41" s="58" t="s">
        <v>42</v>
      </c>
      <c r="D41" s="59">
        <v>200000</v>
      </c>
      <c r="E41" s="7"/>
      <c r="F41" s="30">
        <f t="shared" si="1"/>
        <v>200000</v>
      </c>
      <c r="G41" s="30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</row>
    <row r="42" spans="1:242" s="50" customFormat="1" ht="12.75">
      <c r="A42" s="56">
        <v>5</v>
      </c>
      <c r="B42" s="57">
        <v>66</v>
      </c>
      <c r="C42" s="58" t="s">
        <v>43</v>
      </c>
      <c r="D42" s="59">
        <v>200000</v>
      </c>
      <c r="E42" s="7"/>
      <c r="F42" s="30">
        <f t="shared" si="1"/>
        <v>200000</v>
      </c>
      <c r="G42" s="30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</row>
    <row r="43" spans="1:242" s="50" customFormat="1" ht="12.75">
      <c r="A43" s="56">
        <v>6</v>
      </c>
      <c r="B43" s="57">
        <v>66</v>
      </c>
      <c r="C43" s="58" t="s">
        <v>44</v>
      </c>
      <c r="D43" s="59">
        <v>20000</v>
      </c>
      <c r="E43" s="7"/>
      <c r="F43" s="30">
        <f t="shared" si="1"/>
        <v>20000</v>
      </c>
      <c r="G43" s="30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</row>
    <row r="44" spans="1:242" s="50" customFormat="1" ht="17.25" customHeight="1">
      <c r="A44" s="56">
        <v>7</v>
      </c>
      <c r="B44" s="57">
        <v>66</v>
      </c>
      <c r="C44" s="58" t="s">
        <v>45</v>
      </c>
      <c r="D44" s="59">
        <v>70000</v>
      </c>
      <c r="E44" s="7"/>
      <c r="F44" s="30">
        <f t="shared" si="1"/>
        <v>70000</v>
      </c>
      <c r="G44" s="3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</row>
    <row r="45" spans="1:242" s="50" customFormat="1" ht="17.25" customHeight="1">
      <c r="A45" s="56">
        <v>8</v>
      </c>
      <c r="B45" s="57">
        <v>66</v>
      </c>
      <c r="C45" s="58" t="s">
        <v>280</v>
      </c>
      <c r="D45" s="59">
        <v>51000</v>
      </c>
      <c r="E45" s="59"/>
      <c r="F45" s="30">
        <f t="shared" si="1"/>
        <v>51000</v>
      </c>
      <c r="G45" s="3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</row>
    <row r="46" spans="1:242" s="50" customFormat="1" ht="17.25" customHeight="1">
      <c r="A46" s="56">
        <v>9</v>
      </c>
      <c r="B46" s="57">
        <v>66</v>
      </c>
      <c r="C46" s="58" t="s">
        <v>281</v>
      </c>
      <c r="D46" s="59">
        <v>29000</v>
      </c>
      <c r="E46" s="59"/>
      <c r="F46" s="30">
        <f t="shared" si="1"/>
        <v>29000</v>
      </c>
      <c r="G46" s="3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</row>
    <row r="47" spans="1:242" s="50" customFormat="1" ht="25.5">
      <c r="A47" s="60"/>
      <c r="B47" s="60"/>
      <c r="C47" s="33" t="s">
        <v>46</v>
      </c>
      <c r="D47" s="35">
        <f>D48+D49+D50+D51</f>
        <v>594000</v>
      </c>
      <c r="E47" s="35">
        <f>E48+E49+E50+E51</f>
        <v>0</v>
      </c>
      <c r="F47" s="35">
        <f>F48+F49+F50+F51</f>
        <v>594000</v>
      </c>
      <c r="G47" s="35">
        <f>G48+G49+G50+G51</f>
        <v>40000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</row>
    <row r="48" spans="1:242" s="50" customFormat="1" ht="12.75">
      <c r="A48" s="56">
        <v>1</v>
      </c>
      <c r="B48" s="57">
        <v>66</v>
      </c>
      <c r="C48" s="45" t="s">
        <v>47</v>
      </c>
      <c r="D48" s="61">
        <v>351300</v>
      </c>
      <c r="E48" s="30"/>
      <c r="F48" s="30">
        <f>D48+E48</f>
        <v>351300</v>
      </c>
      <c r="G48" s="30">
        <v>20000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</row>
    <row r="49" spans="1:242" s="50" customFormat="1" ht="12.75">
      <c r="A49" s="56">
        <v>2</v>
      </c>
      <c r="B49" s="57">
        <v>66</v>
      </c>
      <c r="C49" s="45" t="s">
        <v>48</v>
      </c>
      <c r="D49" s="61">
        <v>87600</v>
      </c>
      <c r="E49" s="30"/>
      <c r="F49" s="30">
        <f>D49+E49</f>
        <v>87600</v>
      </c>
      <c r="G49" s="30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</row>
    <row r="50" spans="1:242" s="50" customFormat="1" ht="12.75">
      <c r="A50" s="56">
        <v>3</v>
      </c>
      <c r="B50" s="57">
        <v>66</v>
      </c>
      <c r="C50" s="45" t="s">
        <v>49</v>
      </c>
      <c r="D50" s="61">
        <v>15000</v>
      </c>
      <c r="E50" s="30"/>
      <c r="F50" s="30">
        <f>D50+E50</f>
        <v>15000</v>
      </c>
      <c r="G50" s="3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</row>
    <row r="51" spans="1:242" s="50" customFormat="1" ht="12.75">
      <c r="A51" s="56">
        <v>4</v>
      </c>
      <c r="B51" s="57">
        <v>66</v>
      </c>
      <c r="C51" s="48" t="s">
        <v>50</v>
      </c>
      <c r="D51" s="61">
        <v>140100</v>
      </c>
      <c r="E51" s="30"/>
      <c r="F51" s="30">
        <f>D51+E51</f>
        <v>140100</v>
      </c>
      <c r="G51" s="30">
        <v>20000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1:242" s="50" customFormat="1" ht="12.75">
      <c r="A52" s="62"/>
      <c r="B52" s="60"/>
      <c r="C52" s="63" t="s">
        <v>51</v>
      </c>
      <c r="D52" s="64">
        <f>D53+D66+D68+D71</f>
        <v>495000</v>
      </c>
      <c r="E52" s="64">
        <f>E53+E66+E68+E71</f>
        <v>-30000</v>
      </c>
      <c r="F52" s="64">
        <f>F53+F66+F68+F71</f>
        <v>465000</v>
      </c>
      <c r="G52" s="64">
        <f>G53+G66+G68+G71</f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42" s="50" customFormat="1" ht="12.75">
      <c r="A53" s="62"/>
      <c r="B53" s="60"/>
      <c r="C53" s="63" t="s">
        <v>52</v>
      </c>
      <c r="D53" s="64">
        <f>SUM(D54:D65)</f>
        <v>345000</v>
      </c>
      <c r="E53" s="64">
        <f>SUM(E54:E65)</f>
        <v>-30000</v>
      </c>
      <c r="F53" s="64">
        <f>SUM(F54:F65)</f>
        <v>315000</v>
      </c>
      <c r="G53" s="64">
        <f>SUM(G54:G65)</f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</row>
    <row r="54" spans="1:242" s="68" customFormat="1" ht="15.75" customHeight="1">
      <c r="A54" s="65">
        <v>1</v>
      </c>
      <c r="B54" s="66">
        <v>67</v>
      </c>
      <c r="C54" s="48" t="s">
        <v>53</v>
      </c>
      <c r="D54" s="123">
        <v>3000</v>
      </c>
      <c r="E54" s="122"/>
      <c r="F54" s="122">
        <f aca="true" t="shared" si="2" ref="F54:F65">D54+E54</f>
        <v>3000</v>
      </c>
      <c r="G54" s="122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</row>
    <row r="55" spans="1:242" s="68" customFormat="1" ht="38.25">
      <c r="A55" s="65">
        <v>2</v>
      </c>
      <c r="B55" s="66">
        <v>67</v>
      </c>
      <c r="C55" s="48" t="s">
        <v>54</v>
      </c>
      <c r="D55" s="123">
        <v>5000</v>
      </c>
      <c r="E55" s="122"/>
      <c r="F55" s="122">
        <f t="shared" si="2"/>
        <v>5000</v>
      </c>
      <c r="G55" s="122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</row>
    <row r="56" spans="1:242" s="68" customFormat="1" ht="12.75">
      <c r="A56" s="65">
        <v>3</v>
      </c>
      <c r="B56" s="66">
        <v>67</v>
      </c>
      <c r="C56" s="69" t="s">
        <v>55</v>
      </c>
      <c r="D56" s="123">
        <v>10000</v>
      </c>
      <c r="E56" s="122">
        <v>-3000</v>
      </c>
      <c r="F56" s="122">
        <f t="shared" si="2"/>
        <v>7000</v>
      </c>
      <c r="G56" s="122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</row>
    <row r="57" spans="1:242" s="68" customFormat="1" ht="12.75">
      <c r="A57" s="65">
        <v>4</v>
      </c>
      <c r="B57" s="66">
        <v>67</v>
      </c>
      <c r="C57" s="48" t="s">
        <v>283</v>
      </c>
      <c r="D57" s="123">
        <v>2000</v>
      </c>
      <c r="E57" s="122">
        <v>-1000</v>
      </c>
      <c r="F57" s="122">
        <f t="shared" si="2"/>
        <v>1000</v>
      </c>
      <c r="G57" s="122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</row>
    <row r="58" spans="1:242" s="68" customFormat="1" ht="30.75" customHeight="1">
      <c r="A58" s="65">
        <v>5</v>
      </c>
      <c r="B58" s="66">
        <v>67</v>
      </c>
      <c r="C58" s="69" t="s">
        <v>56</v>
      </c>
      <c r="D58" s="123">
        <v>0</v>
      </c>
      <c r="E58" s="122"/>
      <c r="F58" s="122">
        <f t="shared" si="2"/>
        <v>0</v>
      </c>
      <c r="G58" s="122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</row>
    <row r="59" spans="1:242" s="68" customFormat="1" ht="12.75">
      <c r="A59" s="65">
        <v>6</v>
      </c>
      <c r="B59" s="66">
        <v>67</v>
      </c>
      <c r="C59" s="69" t="s">
        <v>57</v>
      </c>
      <c r="D59" s="123">
        <v>0</v>
      </c>
      <c r="E59" s="122"/>
      <c r="F59" s="122">
        <f t="shared" si="2"/>
        <v>0</v>
      </c>
      <c r="G59" s="122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</row>
    <row r="60" spans="1:242" s="68" customFormat="1" ht="12.75">
      <c r="A60" s="65">
        <v>7</v>
      </c>
      <c r="B60" s="66">
        <v>67</v>
      </c>
      <c r="C60" s="69" t="s">
        <v>58</v>
      </c>
      <c r="D60" s="123">
        <v>11000</v>
      </c>
      <c r="E60" s="122">
        <v>-11000</v>
      </c>
      <c r="F60" s="122">
        <f t="shared" si="2"/>
        <v>0</v>
      </c>
      <c r="G60" s="122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</row>
    <row r="61" spans="1:242" s="68" customFormat="1" ht="25.5">
      <c r="A61" s="65">
        <v>8</v>
      </c>
      <c r="B61" s="66">
        <v>67</v>
      </c>
      <c r="C61" s="48" t="s">
        <v>59</v>
      </c>
      <c r="D61" s="123">
        <v>20000</v>
      </c>
      <c r="E61" s="122">
        <v>5000</v>
      </c>
      <c r="F61" s="122">
        <f t="shared" si="2"/>
        <v>25000</v>
      </c>
      <c r="G61" s="122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</row>
    <row r="62" spans="1:242" s="68" customFormat="1" ht="25.5">
      <c r="A62" s="65">
        <v>9</v>
      </c>
      <c r="B62" s="66">
        <v>67</v>
      </c>
      <c r="C62" s="45" t="s">
        <v>60</v>
      </c>
      <c r="D62" s="123">
        <v>14000</v>
      </c>
      <c r="E62" s="122"/>
      <c r="F62" s="122">
        <f t="shared" si="2"/>
        <v>14000</v>
      </c>
      <c r="G62" s="122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</row>
    <row r="63" spans="1:242" s="68" customFormat="1" ht="12.75">
      <c r="A63" s="65">
        <v>10</v>
      </c>
      <c r="B63" s="66">
        <v>67</v>
      </c>
      <c r="C63" s="45" t="s">
        <v>61</v>
      </c>
      <c r="D63" s="123">
        <v>120000</v>
      </c>
      <c r="E63" s="122"/>
      <c r="F63" s="122">
        <f t="shared" si="2"/>
        <v>120000</v>
      </c>
      <c r="G63" s="12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</row>
    <row r="64" spans="1:242" s="68" customFormat="1" ht="12.75">
      <c r="A64" s="65">
        <v>11</v>
      </c>
      <c r="B64" s="66">
        <v>67</v>
      </c>
      <c r="C64" s="45" t="s">
        <v>62</v>
      </c>
      <c r="D64" s="123">
        <v>30000</v>
      </c>
      <c r="E64" s="122"/>
      <c r="F64" s="122">
        <f t="shared" si="2"/>
        <v>30000</v>
      </c>
      <c r="G64" s="122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</row>
    <row r="65" spans="1:242" s="68" customFormat="1" ht="12.75">
      <c r="A65" s="65">
        <v>12</v>
      </c>
      <c r="B65" s="66">
        <v>67</v>
      </c>
      <c r="C65" s="45" t="s">
        <v>282</v>
      </c>
      <c r="D65" s="123">
        <v>130000</v>
      </c>
      <c r="E65" s="122">
        <v>-20000</v>
      </c>
      <c r="F65" s="122">
        <f t="shared" si="2"/>
        <v>110000</v>
      </c>
      <c r="G65" s="122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</row>
    <row r="66" spans="1:242" s="68" customFormat="1" ht="12.75">
      <c r="A66" s="63"/>
      <c r="B66" s="60"/>
      <c r="C66" s="63" t="s">
        <v>63</v>
      </c>
      <c r="D66" s="64">
        <f>D67</f>
        <v>10000</v>
      </c>
      <c r="E66" s="64">
        <f>E67</f>
        <v>5000</v>
      </c>
      <c r="F66" s="64">
        <f>F67</f>
        <v>15000</v>
      </c>
      <c r="G66" s="64">
        <f>G67</f>
        <v>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</row>
    <row r="67" spans="1:242" s="68" customFormat="1" ht="12.75">
      <c r="A67" s="65">
        <v>1</v>
      </c>
      <c r="B67" s="66">
        <v>67</v>
      </c>
      <c r="C67" s="48" t="s">
        <v>64</v>
      </c>
      <c r="D67" s="67">
        <v>10000</v>
      </c>
      <c r="E67" s="122">
        <v>5000</v>
      </c>
      <c r="F67" s="30">
        <f>D67+E67</f>
        <v>15000</v>
      </c>
      <c r="G67" s="3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</row>
    <row r="68" spans="1:242" s="68" customFormat="1" ht="12.75">
      <c r="A68" s="63"/>
      <c r="B68" s="60"/>
      <c r="C68" s="63" t="s">
        <v>65</v>
      </c>
      <c r="D68" s="64">
        <f>SUM(D69:D70)</f>
        <v>100000</v>
      </c>
      <c r="E68" s="64">
        <f>SUM(E69:E70)</f>
        <v>0</v>
      </c>
      <c r="F68" s="64">
        <f>SUM(F69:F70)</f>
        <v>100000</v>
      </c>
      <c r="G68" s="64">
        <f>SUM(G69:G70)</f>
        <v>0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</row>
    <row r="69" spans="1:242" s="68" customFormat="1" ht="12.75">
      <c r="A69" s="65">
        <v>1</v>
      </c>
      <c r="B69" s="66">
        <v>67</v>
      </c>
      <c r="C69" s="48" t="s">
        <v>66</v>
      </c>
      <c r="D69" s="67">
        <v>15000</v>
      </c>
      <c r="E69" s="121"/>
      <c r="F69" s="30">
        <f>D69+E69</f>
        <v>15000</v>
      </c>
      <c r="G69" s="3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</row>
    <row r="70" spans="1:242" s="68" customFormat="1" ht="12.75">
      <c r="A70" s="65">
        <v>2</v>
      </c>
      <c r="B70" s="66">
        <v>67</v>
      </c>
      <c r="C70" s="48" t="s">
        <v>233</v>
      </c>
      <c r="D70" s="67">
        <v>85000</v>
      </c>
      <c r="E70" s="121"/>
      <c r="F70" s="30">
        <f>D70+E70</f>
        <v>85000</v>
      </c>
      <c r="G70" s="3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</row>
    <row r="71" spans="1:242" s="68" customFormat="1" ht="12.75">
      <c r="A71" s="63"/>
      <c r="B71" s="60"/>
      <c r="C71" s="63" t="s">
        <v>67</v>
      </c>
      <c r="D71" s="64">
        <f>SUM(D72:D73)</f>
        <v>40000</v>
      </c>
      <c r="E71" s="64">
        <f>SUM(E72:E73)</f>
        <v>-5000</v>
      </c>
      <c r="F71" s="64">
        <f>SUM(F72:F73)</f>
        <v>35000</v>
      </c>
      <c r="G71" s="64">
        <f>SUM(G72:G73)</f>
        <v>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</row>
    <row r="72" spans="1:242" s="68" customFormat="1" ht="12.75">
      <c r="A72" s="65">
        <v>1</v>
      </c>
      <c r="B72" s="66">
        <v>67</v>
      </c>
      <c r="C72" s="45" t="s">
        <v>68</v>
      </c>
      <c r="D72" s="67">
        <v>30000</v>
      </c>
      <c r="E72" s="7"/>
      <c r="F72" s="30">
        <f>D72+E72</f>
        <v>30000</v>
      </c>
      <c r="G72" s="3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</row>
    <row r="73" spans="1:242" s="68" customFormat="1" ht="12.75">
      <c r="A73" s="65">
        <v>2</v>
      </c>
      <c r="B73" s="66">
        <v>67</v>
      </c>
      <c r="C73" s="48" t="s">
        <v>284</v>
      </c>
      <c r="D73" s="67">
        <v>10000</v>
      </c>
      <c r="E73" s="122">
        <v>-5000</v>
      </c>
      <c r="F73" s="30">
        <f>D73+E73</f>
        <v>5000</v>
      </c>
      <c r="G73" s="3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</row>
    <row r="74" spans="1:7" ht="12.75">
      <c r="A74" s="70"/>
      <c r="B74" s="71"/>
      <c r="C74" s="72" t="s">
        <v>69</v>
      </c>
      <c r="D74" s="73">
        <f>D75+D104+D145+D168+D172+D176+D182+D187+D190+D193+D197+D199+D201+D203+D205+D208+D211</f>
        <v>500000</v>
      </c>
      <c r="E74" s="73">
        <f>E75+E104+E145+E168+E172+E176+E182+E187+E190+E193+E197+E199+E201+E203+E205+E208+E211</f>
        <v>0</v>
      </c>
      <c r="F74" s="73">
        <f>F75+F104+F145+F168+F172+F176+F182+F187+F190+F193+F197+F199+F201+F203+F205+F208+F211</f>
        <v>500000</v>
      </c>
      <c r="G74" s="73">
        <f>G75+G104+G145+G168+G172+G176+G182+G187+G190+G193+G197+G199+G201+G203+G205+G208+G211</f>
        <v>0</v>
      </c>
    </row>
    <row r="75" spans="1:7" ht="12.75">
      <c r="A75" s="74"/>
      <c r="B75" s="75"/>
      <c r="C75" s="74" t="s">
        <v>70</v>
      </c>
      <c r="D75" s="76">
        <f>D76+D81+D85+D88+D91+D95+D97+D102</f>
        <v>46700</v>
      </c>
      <c r="E75" s="76">
        <f>E76+E81+E85+E88+E91+E95+E97+E102</f>
        <v>0</v>
      </c>
      <c r="F75" s="76">
        <f>F76+F81+F85+F88+F91+F95+F97+F102</f>
        <v>46700</v>
      </c>
      <c r="G75" s="76">
        <f>G76+G81+G85+G88+G91+G95+G97+G102</f>
        <v>0</v>
      </c>
    </row>
    <row r="76" spans="1:7" s="102" customFormat="1" ht="12.75">
      <c r="A76" s="77"/>
      <c r="B76" s="6"/>
      <c r="C76" s="78" t="s">
        <v>71</v>
      </c>
      <c r="D76" s="79">
        <f>D77+D78+D79+D80</f>
        <v>7200</v>
      </c>
      <c r="E76" s="79">
        <f>E77+E78+E79+E80</f>
        <v>0</v>
      </c>
      <c r="F76" s="79">
        <f>F77+F78+F79+F80</f>
        <v>7200</v>
      </c>
      <c r="G76" s="79">
        <f>G77+G78+G79+G80</f>
        <v>0</v>
      </c>
    </row>
    <row r="77" spans="1:7" ht="12.75">
      <c r="A77" s="80" t="s">
        <v>7</v>
      </c>
      <c r="B77" s="51">
        <v>68</v>
      </c>
      <c r="C77" s="81" t="s">
        <v>72</v>
      </c>
      <c r="D77" s="49">
        <v>1700</v>
      </c>
      <c r="E77" s="121"/>
      <c r="F77" s="30">
        <f aca="true" t="shared" si="3" ref="F77:F103">D77+E77</f>
        <v>1700</v>
      </c>
      <c r="G77" s="30"/>
    </row>
    <row r="78" spans="1:7" ht="12.75">
      <c r="A78" s="80" t="s">
        <v>8</v>
      </c>
      <c r="B78" s="51">
        <v>68</v>
      </c>
      <c r="C78" s="81" t="s">
        <v>73</v>
      </c>
      <c r="D78" s="29">
        <v>0</v>
      </c>
      <c r="E78" s="121"/>
      <c r="F78" s="30">
        <f t="shared" si="3"/>
        <v>0</v>
      </c>
      <c r="G78" s="30"/>
    </row>
    <row r="79" spans="1:7" ht="12.75">
      <c r="A79" s="80" t="s">
        <v>74</v>
      </c>
      <c r="B79" s="51">
        <v>68</v>
      </c>
      <c r="C79" s="82" t="s">
        <v>75</v>
      </c>
      <c r="D79" s="49">
        <v>2000</v>
      </c>
      <c r="E79" s="121"/>
      <c r="F79" s="30">
        <f t="shared" si="3"/>
        <v>2000</v>
      </c>
      <c r="G79" s="30"/>
    </row>
    <row r="80" spans="1:7" ht="12.75">
      <c r="A80" s="83" t="s">
        <v>77</v>
      </c>
      <c r="B80" s="51">
        <v>68</v>
      </c>
      <c r="C80" s="81" t="s">
        <v>235</v>
      </c>
      <c r="D80" s="49">
        <v>3500</v>
      </c>
      <c r="E80" s="121"/>
      <c r="F80" s="30">
        <f t="shared" si="3"/>
        <v>3500</v>
      </c>
      <c r="G80" s="30"/>
    </row>
    <row r="81" spans="1:7" ht="12.75">
      <c r="A81" s="77"/>
      <c r="B81" s="6"/>
      <c r="C81" s="78" t="s">
        <v>76</v>
      </c>
      <c r="D81" s="79">
        <f>SUM(D82:D84)</f>
        <v>9000</v>
      </c>
      <c r="E81" s="79">
        <f>SUM(E82:E84)</f>
        <v>0</v>
      </c>
      <c r="F81" s="79">
        <f>SUM(F82:F84)</f>
        <v>9000</v>
      </c>
      <c r="G81" s="79">
        <f>SUM(G82:G84)</f>
        <v>0</v>
      </c>
    </row>
    <row r="82" spans="1:7" ht="12.75">
      <c r="A82" s="83" t="s">
        <v>79</v>
      </c>
      <c r="B82" s="51">
        <v>68</v>
      </c>
      <c r="C82" s="82" t="s">
        <v>75</v>
      </c>
      <c r="D82" s="49">
        <v>1500</v>
      </c>
      <c r="E82" s="121"/>
      <c r="F82" s="30">
        <f t="shared" si="3"/>
        <v>1500</v>
      </c>
      <c r="G82" s="30"/>
    </row>
    <row r="83" spans="1:7" ht="12.75">
      <c r="A83" s="83" t="s">
        <v>81</v>
      </c>
      <c r="B83" s="51">
        <v>68</v>
      </c>
      <c r="C83" s="82" t="s">
        <v>236</v>
      </c>
      <c r="D83" s="49">
        <v>5500</v>
      </c>
      <c r="E83" s="121"/>
      <c r="F83" s="30">
        <f t="shared" si="3"/>
        <v>5500</v>
      </c>
      <c r="G83" s="30"/>
    </row>
    <row r="84" spans="1:7" ht="12.75">
      <c r="A84" s="83" t="s">
        <v>84</v>
      </c>
      <c r="B84" s="51">
        <v>68</v>
      </c>
      <c r="C84" s="82" t="s">
        <v>237</v>
      </c>
      <c r="D84" s="49">
        <v>2000</v>
      </c>
      <c r="E84" s="121"/>
      <c r="F84" s="30">
        <f t="shared" si="3"/>
        <v>2000</v>
      </c>
      <c r="G84" s="30"/>
    </row>
    <row r="85" spans="1:7" ht="12.75">
      <c r="A85" s="77"/>
      <c r="B85" s="6"/>
      <c r="C85" s="78" t="s">
        <v>78</v>
      </c>
      <c r="D85" s="79">
        <f>D86+D87</f>
        <v>0</v>
      </c>
      <c r="E85" s="79">
        <f>E86+E87</f>
        <v>0</v>
      </c>
      <c r="F85" s="79">
        <f>F86+F87</f>
        <v>0</v>
      </c>
      <c r="G85" s="79">
        <f>G86+G87</f>
        <v>0</v>
      </c>
    </row>
    <row r="86" spans="1:7" ht="12.75">
      <c r="A86" s="83" t="s">
        <v>86</v>
      </c>
      <c r="B86" s="51">
        <v>68</v>
      </c>
      <c r="C86" s="81" t="s">
        <v>80</v>
      </c>
      <c r="D86" s="49">
        <v>0</v>
      </c>
      <c r="E86" s="121"/>
      <c r="F86" s="30">
        <f t="shared" si="3"/>
        <v>0</v>
      </c>
      <c r="G86" s="30"/>
    </row>
    <row r="87" spans="1:242" s="68" customFormat="1" ht="12.75">
      <c r="A87" s="83" t="s">
        <v>89</v>
      </c>
      <c r="B87" s="51">
        <v>68</v>
      </c>
      <c r="C87" s="84" t="s">
        <v>82</v>
      </c>
      <c r="D87" s="67">
        <v>0</v>
      </c>
      <c r="E87" s="121"/>
      <c r="F87" s="30">
        <f t="shared" si="3"/>
        <v>0</v>
      </c>
      <c r="G87" s="3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</row>
    <row r="88" spans="1:7" ht="12.75">
      <c r="A88" s="77"/>
      <c r="B88" s="6"/>
      <c r="C88" s="78" t="s">
        <v>83</v>
      </c>
      <c r="D88" s="79">
        <f>D89+D90</f>
        <v>3000</v>
      </c>
      <c r="E88" s="79">
        <f>E89+E90</f>
        <v>0</v>
      </c>
      <c r="F88" s="79">
        <f>F89+F90</f>
        <v>3000</v>
      </c>
      <c r="G88" s="79">
        <f>G89+G90</f>
        <v>0</v>
      </c>
    </row>
    <row r="89" spans="1:7" ht="12.75">
      <c r="A89" s="83" t="s">
        <v>90</v>
      </c>
      <c r="B89" s="51">
        <v>68</v>
      </c>
      <c r="C89" s="81" t="s">
        <v>85</v>
      </c>
      <c r="D89" s="49">
        <v>1500</v>
      </c>
      <c r="E89" s="121"/>
      <c r="F89" s="30">
        <f t="shared" si="3"/>
        <v>1500</v>
      </c>
      <c r="G89" s="30"/>
    </row>
    <row r="90" spans="1:7" ht="12.75">
      <c r="A90" s="83" t="s">
        <v>93</v>
      </c>
      <c r="B90" s="51">
        <v>68</v>
      </c>
      <c r="C90" s="81" t="s">
        <v>87</v>
      </c>
      <c r="D90" s="49">
        <v>1500</v>
      </c>
      <c r="E90" s="121"/>
      <c r="F90" s="30">
        <f t="shared" si="3"/>
        <v>1500</v>
      </c>
      <c r="G90" s="30"/>
    </row>
    <row r="91" spans="1:7" ht="12.75">
      <c r="A91" s="77"/>
      <c r="B91" s="6"/>
      <c r="C91" s="78" t="s">
        <v>88</v>
      </c>
      <c r="D91" s="79">
        <f>D92+D93+D94</f>
        <v>16500</v>
      </c>
      <c r="E91" s="79">
        <f>E92+E93+E94</f>
        <v>0</v>
      </c>
      <c r="F91" s="79">
        <f>F92+F93+F94</f>
        <v>16500</v>
      </c>
      <c r="G91" s="79">
        <f>G92+G93+G94</f>
        <v>0</v>
      </c>
    </row>
    <row r="92" spans="1:7" ht="12.75">
      <c r="A92" s="83" t="s">
        <v>96</v>
      </c>
      <c r="B92" s="51">
        <v>68</v>
      </c>
      <c r="C92" s="81" t="s">
        <v>238</v>
      </c>
      <c r="D92" s="49">
        <v>4500</v>
      </c>
      <c r="E92" s="121"/>
      <c r="F92" s="30">
        <f t="shared" si="3"/>
        <v>4500</v>
      </c>
      <c r="G92" s="30"/>
    </row>
    <row r="93" spans="1:7" ht="12.75">
      <c r="A93" s="85" t="s">
        <v>98</v>
      </c>
      <c r="B93" s="86">
        <v>68</v>
      </c>
      <c r="C93" s="99" t="s">
        <v>91</v>
      </c>
      <c r="D93" s="87">
        <v>0</v>
      </c>
      <c r="E93" s="121"/>
      <c r="F93" s="30">
        <f t="shared" si="3"/>
        <v>0</v>
      </c>
      <c r="G93" s="30"/>
    </row>
    <row r="94" spans="1:7" ht="12.75">
      <c r="A94" s="85" t="s">
        <v>100</v>
      </c>
      <c r="B94" s="86">
        <v>68</v>
      </c>
      <c r="C94" s="99" t="s">
        <v>239</v>
      </c>
      <c r="D94" s="87">
        <v>12000</v>
      </c>
      <c r="E94" s="121"/>
      <c r="F94" s="30">
        <f t="shared" si="3"/>
        <v>12000</v>
      </c>
      <c r="G94" s="30"/>
    </row>
    <row r="95" spans="1:7" ht="12.75">
      <c r="A95" s="77"/>
      <c r="B95" s="6"/>
      <c r="C95" s="78" t="s">
        <v>92</v>
      </c>
      <c r="D95" s="79">
        <f>D96</f>
        <v>0</v>
      </c>
      <c r="E95" s="79">
        <f>E96</f>
        <v>0</v>
      </c>
      <c r="F95" s="79">
        <f>F96</f>
        <v>0</v>
      </c>
      <c r="G95" s="79">
        <f>G96</f>
        <v>0</v>
      </c>
    </row>
    <row r="96" spans="1:7" ht="12.75">
      <c r="A96" s="83" t="s">
        <v>103</v>
      </c>
      <c r="B96" s="51">
        <v>68</v>
      </c>
      <c r="C96" s="84" t="s">
        <v>94</v>
      </c>
      <c r="D96" s="29">
        <v>0</v>
      </c>
      <c r="E96" s="121"/>
      <c r="F96" s="30">
        <f t="shared" si="3"/>
        <v>0</v>
      </c>
      <c r="G96" s="30"/>
    </row>
    <row r="97" spans="1:7" ht="12.75">
      <c r="A97" s="88"/>
      <c r="B97" s="89"/>
      <c r="C97" s="78" t="s">
        <v>95</v>
      </c>
      <c r="D97" s="79">
        <f>D98+D99+D100+D101</f>
        <v>11000</v>
      </c>
      <c r="E97" s="79">
        <f>E98+E99+E100+E101</f>
        <v>0</v>
      </c>
      <c r="F97" s="79">
        <f>F98+F99+F100+F101</f>
        <v>11000</v>
      </c>
      <c r="G97" s="79">
        <f>G98+G99+G100+G101</f>
        <v>0</v>
      </c>
    </row>
    <row r="98" spans="1:7" ht="12.75">
      <c r="A98" s="83" t="s">
        <v>107</v>
      </c>
      <c r="B98" s="51">
        <v>68</v>
      </c>
      <c r="C98" s="81" t="s">
        <v>97</v>
      </c>
      <c r="D98" s="49">
        <v>0</v>
      </c>
      <c r="E98" s="121"/>
      <c r="F98" s="30">
        <f t="shared" si="3"/>
        <v>0</v>
      </c>
      <c r="G98" s="30"/>
    </row>
    <row r="99" spans="1:7" ht="12.75">
      <c r="A99" s="83" t="s">
        <v>110</v>
      </c>
      <c r="B99" s="51">
        <v>68</v>
      </c>
      <c r="C99" s="81" t="s">
        <v>99</v>
      </c>
      <c r="D99" s="49">
        <v>0</v>
      </c>
      <c r="E99" s="121"/>
      <c r="F99" s="30">
        <f t="shared" si="3"/>
        <v>0</v>
      </c>
      <c r="G99" s="30"/>
    </row>
    <row r="100" spans="1:7" ht="12.75">
      <c r="A100" s="83" t="s">
        <v>112</v>
      </c>
      <c r="B100" s="51">
        <v>68</v>
      </c>
      <c r="C100" s="82" t="s">
        <v>101</v>
      </c>
      <c r="D100" s="29">
        <v>0</v>
      </c>
      <c r="E100" s="121"/>
      <c r="F100" s="30">
        <f t="shared" si="3"/>
        <v>0</v>
      </c>
      <c r="G100" s="30"/>
    </row>
    <row r="101" spans="1:7" ht="12.75">
      <c r="A101" s="83" t="s">
        <v>114</v>
      </c>
      <c r="B101" s="51">
        <v>68</v>
      </c>
      <c r="C101" s="82" t="s">
        <v>240</v>
      </c>
      <c r="D101" s="29">
        <v>11000</v>
      </c>
      <c r="E101" s="121"/>
      <c r="F101" s="30">
        <f t="shared" si="3"/>
        <v>11000</v>
      </c>
      <c r="G101" s="30"/>
    </row>
    <row r="102" spans="1:7" ht="12.75">
      <c r="A102" s="88"/>
      <c r="B102" s="89"/>
      <c r="C102" s="78" t="s">
        <v>102</v>
      </c>
      <c r="D102" s="79">
        <f>D103</f>
        <v>0</v>
      </c>
      <c r="E102" s="79">
        <f>E103</f>
        <v>0</v>
      </c>
      <c r="F102" s="79">
        <f>F103</f>
        <v>0</v>
      </c>
      <c r="G102" s="79">
        <f>G103</f>
        <v>0</v>
      </c>
    </row>
    <row r="103" spans="1:7" ht="12.75">
      <c r="A103" s="83" t="s">
        <v>116</v>
      </c>
      <c r="B103" s="51">
        <v>68</v>
      </c>
      <c r="C103" s="82" t="s">
        <v>104</v>
      </c>
      <c r="D103" s="49">
        <v>0</v>
      </c>
      <c r="E103" s="121"/>
      <c r="F103" s="30">
        <f t="shared" si="3"/>
        <v>0</v>
      </c>
      <c r="G103" s="30"/>
    </row>
    <row r="104" spans="1:7" ht="12.75">
      <c r="A104" s="90"/>
      <c r="B104" s="91"/>
      <c r="C104" s="92" t="s">
        <v>105</v>
      </c>
      <c r="D104" s="93">
        <f>D105+D107+D109+D115+D118+D120+D122+D124+D129+D134+D136+D138+D140</f>
        <v>130400</v>
      </c>
      <c r="E104" s="93">
        <f>E105+E107+E109+E115+E118+E120+E122+E124+E129+E134+E136+E138+E140</f>
        <v>0</v>
      </c>
      <c r="F104" s="93">
        <f>F105+F107+F109+F115+F118+F120+F122+F124+F129+F134+F136+F138+F140</f>
        <v>130400</v>
      </c>
      <c r="G104" s="93">
        <f>G105+G107+G109+G115+G118+G120+G122+G124+G129+G134+G136+G138+G140</f>
        <v>0</v>
      </c>
    </row>
    <row r="105" spans="1:7" ht="12.75">
      <c r="A105" s="88"/>
      <c r="B105" s="89"/>
      <c r="C105" s="94" t="s">
        <v>106</v>
      </c>
      <c r="D105" s="79">
        <f>D106</f>
        <v>10000</v>
      </c>
      <c r="E105" s="79">
        <f>E106</f>
        <v>0</v>
      </c>
      <c r="F105" s="79">
        <f>F106</f>
        <v>10000</v>
      </c>
      <c r="G105" s="79">
        <f>G106</f>
        <v>0</v>
      </c>
    </row>
    <row r="106" spans="1:7" ht="12.75">
      <c r="A106" s="83" t="s">
        <v>118</v>
      </c>
      <c r="B106" s="51">
        <v>68</v>
      </c>
      <c r="C106" s="82" t="s">
        <v>108</v>
      </c>
      <c r="D106" s="49">
        <v>10000</v>
      </c>
      <c r="E106" s="124"/>
      <c r="F106" s="30">
        <f>D106+E106</f>
        <v>10000</v>
      </c>
      <c r="G106" s="30"/>
    </row>
    <row r="107" spans="1:242" s="68" customFormat="1" ht="12.75">
      <c r="A107" s="88"/>
      <c r="B107" s="89"/>
      <c r="C107" s="94" t="s">
        <v>109</v>
      </c>
      <c r="D107" s="79">
        <f>D108</f>
        <v>13000</v>
      </c>
      <c r="E107" s="79">
        <f>E108</f>
        <v>0</v>
      </c>
      <c r="F107" s="79">
        <f>F108</f>
        <v>13000</v>
      </c>
      <c r="G107" s="79">
        <f>G108</f>
        <v>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</row>
    <row r="108" spans="1:242" s="68" customFormat="1" ht="12.75">
      <c r="A108" s="83" t="s">
        <v>121</v>
      </c>
      <c r="B108" s="51">
        <v>68</v>
      </c>
      <c r="C108" s="82" t="s">
        <v>241</v>
      </c>
      <c r="D108" s="67">
        <v>13000</v>
      </c>
      <c r="E108" s="121"/>
      <c r="F108" s="30">
        <f>D108+E108</f>
        <v>13000</v>
      </c>
      <c r="G108" s="3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</row>
    <row r="109" spans="1:242" s="68" customFormat="1" ht="12.75">
      <c r="A109" s="88"/>
      <c r="B109" s="89"/>
      <c r="C109" s="94" t="s">
        <v>111</v>
      </c>
      <c r="D109" s="79">
        <f>D110+D111+D112+D113+D114</f>
        <v>37100</v>
      </c>
      <c r="E109" s="79">
        <f>E110+E111+E112+E113+E114</f>
        <v>0</v>
      </c>
      <c r="F109" s="79">
        <f>F110+F111+F112+F113+F114</f>
        <v>37100</v>
      </c>
      <c r="G109" s="79">
        <f>G110+G111+G112+G113+G114</f>
        <v>0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</row>
    <row r="110" spans="1:242" s="68" customFormat="1" ht="12.75">
      <c r="A110" s="83" t="s">
        <v>122</v>
      </c>
      <c r="B110" s="51">
        <v>68</v>
      </c>
      <c r="C110" s="95" t="s">
        <v>113</v>
      </c>
      <c r="D110" s="67">
        <v>5000</v>
      </c>
      <c r="E110" s="121"/>
      <c r="F110" s="30">
        <f>D110+E110</f>
        <v>5000</v>
      </c>
      <c r="G110" s="3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</row>
    <row r="111" spans="1:7" ht="12.75">
      <c r="A111" s="83" t="s">
        <v>124</v>
      </c>
      <c r="B111" s="51">
        <v>68</v>
      </c>
      <c r="C111" s="82" t="s">
        <v>115</v>
      </c>
      <c r="D111" s="29">
        <v>0</v>
      </c>
      <c r="E111" s="121"/>
      <c r="F111" s="30">
        <f>D111+E111</f>
        <v>0</v>
      </c>
      <c r="G111" s="30"/>
    </row>
    <row r="112" spans="1:7" ht="12.75">
      <c r="A112" s="83" t="s">
        <v>127</v>
      </c>
      <c r="B112" s="51">
        <v>68</v>
      </c>
      <c r="C112" s="82" t="s">
        <v>117</v>
      </c>
      <c r="D112" s="49">
        <v>0</v>
      </c>
      <c r="E112" s="121"/>
      <c r="F112" s="30">
        <f>D112+E112</f>
        <v>0</v>
      </c>
      <c r="G112" s="30"/>
    </row>
    <row r="113" spans="1:7" ht="12.75">
      <c r="A113" s="85" t="s">
        <v>129</v>
      </c>
      <c r="B113" s="86">
        <v>68</v>
      </c>
      <c r="C113" s="96" t="s">
        <v>119</v>
      </c>
      <c r="D113" s="87">
        <v>23500</v>
      </c>
      <c r="E113" s="121"/>
      <c r="F113" s="30">
        <f>D113+E113</f>
        <v>23500</v>
      </c>
      <c r="G113" s="30"/>
    </row>
    <row r="114" spans="1:7" ht="12.75">
      <c r="A114" s="85" t="s">
        <v>132</v>
      </c>
      <c r="B114" s="86">
        <v>68</v>
      </c>
      <c r="C114" s="96" t="s">
        <v>260</v>
      </c>
      <c r="D114" s="87">
        <v>8600</v>
      </c>
      <c r="E114" s="121"/>
      <c r="F114" s="30">
        <f>D114+E114</f>
        <v>8600</v>
      </c>
      <c r="G114" s="30"/>
    </row>
    <row r="115" spans="1:7" ht="12.75">
      <c r="A115" s="88"/>
      <c r="B115" s="89"/>
      <c r="C115" s="94" t="s">
        <v>120</v>
      </c>
      <c r="D115" s="79">
        <f>D116+D117</f>
        <v>26000</v>
      </c>
      <c r="E115" s="79">
        <f>E116+E117</f>
        <v>0</v>
      </c>
      <c r="F115" s="79">
        <f>F116+F117</f>
        <v>26000</v>
      </c>
      <c r="G115" s="79">
        <f>G116+G117</f>
        <v>0</v>
      </c>
    </row>
    <row r="116" spans="1:7" ht="12.75">
      <c r="A116" s="83" t="s">
        <v>134</v>
      </c>
      <c r="B116" s="51">
        <v>68</v>
      </c>
      <c r="C116" s="95" t="s">
        <v>242</v>
      </c>
      <c r="D116" s="49">
        <v>6000</v>
      </c>
      <c r="E116" s="124"/>
      <c r="F116" s="30">
        <f>D116+E116</f>
        <v>6000</v>
      </c>
      <c r="G116" s="30"/>
    </row>
    <row r="117" spans="1:7" ht="12.75">
      <c r="A117" s="83" t="s">
        <v>137</v>
      </c>
      <c r="B117" s="51">
        <v>68</v>
      </c>
      <c r="C117" s="82" t="s">
        <v>243</v>
      </c>
      <c r="D117" s="49">
        <v>20000</v>
      </c>
      <c r="E117" s="124"/>
      <c r="F117" s="30">
        <f>D117+E117</f>
        <v>20000</v>
      </c>
      <c r="G117" s="30"/>
    </row>
    <row r="118" spans="1:7" ht="12.75">
      <c r="A118" s="88"/>
      <c r="B118" s="89"/>
      <c r="C118" s="94" t="s">
        <v>123</v>
      </c>
      <c r="D118" s="79">
        <f>D119</f>
        <v>0</v>
      </c>
      <c r="E118" s="79">
        <f>E119</f>
        <v>0</v>
      </c>
      <c r="F118" s="79">
        <f>F119</f>
        <v>0</v>
      </c>
      <c r="G118" s="79">
        <f>G119</f>
        <v>0</v>
      </c>
    </row>
    <row r="119" spans="1:7" ht="12.75">
      <c r="A119" s="83" t="s">
        <v>139</v>
      </c>
      <c r="B119" s="51">
        <v>68</v>
      </c>
      <c r="C119" s="82" t="s">
        <v>125</v>
      </c>
      <c r="D119" s="49">
        <v>0</v>
      </c>
      <c r="E119" s="121"/>
      <c r="F119" s="30">
        <f>D119+E119</f>
        <v>0</v>
      </c>
      <c r="G119" s="30"/>
    </row>
    <row r="120" spans="1:7" ht="12.75">
      <c r="A120" s="88"/>
      <c r="B120" s="89"/>
      <c r="C120" s="94" t="s">
        <v>126</v>
      </c>
      <c r="D120" s="79">
        <f>D121</f>
        <v>7000</v>
      </c>
      <c r="E120" s="79">
        <f>E121</f>
        <v>0</v>
      </c>
      <c r="F120" s="79">
        <f>F121</f>
        <v>7000</v>
      </c>
      <c r="G120" s="79">
        <f>G121</f>
        <v>0</v>
      </c>
    </row>
    <row r="121" spans="1:7" ht="12.75">
      <c r="A121" s="83" t="s">
        <v>141</v>
      </c>
      <c r="B121" s="51">
        <v>68</v>
      </c>
      <c r="C121" s="95" t="s">
        <v>244</v>
      </c>
      <c r="D121" s="49">
        <v>7000</v>
      </c>
      <c r="E121" s="124"/>
      <c r="F121" s="30">
        <f>D121+E121</f>
        <v>7000</v>
      </c>
      <c r="G121" s="30"/>
    </row>
    <row r="122" spans="1:242" s="68" customFormat="1" ht="12.75">
      <c r="A122" s="88"/>
      <c r="B122" s="89"/>
      <c r="C122" s="94" t="s">
        <v>128</v>
      </c>
      <c r="D122" s="79">
        <f>D123</f>
        <v>0</v>
      </c>
      <c r="E122" s="79">
        <f>E123</f>
        <v>0</v>
      </c>
      <c r="F122" s="79">
        <f>F123</f>
        <v>0</v>
      </c>
      <c r="G122" s="79">
        <f>G123</f>
        <v>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</row>
    <row r="123" spans="1:7" ht="12.75">
      <c r="A123" s="83" t="s">
        <v>144</v>
      </c>
      <c r="B123" s="51">
        <v>68</v>
      </c>
      <c r="C123" s="95" t="s">
        <v>130</v>
      </c>
      <c r="D123" s="49">
        <v>0</v>
      </c>
      <c r="E123" s="121"/>
      <c r="F123" s="30">
        <f>D123+E123</f>
        <v>0</v>
      </c>
      <c r="G123" s="30"/>
    </row>
    <row r="124" spans="1:7" ht="12.75">
      <c r="A124" s="88"/>
      <c r="B124" s="89"/>
      <c r="C124" s="94" t="s">
        <v>131</v>
      </c>
      <c r="D124" s="79">
        <f>D125+D126+D127+D128</f>
        <v>5000</v>
      </c>
      <c r="E124" s="79">
        <f>E125+E126+E127+E128</f>
        <v>0</v>
      </c>
      <c r="F124" s="79">
        <f>F125+F126+F127+F128</f>
        <v>5000</v>
      </c>
      <c r="G124" s="79">
        <f>G125+G126+G127+G128</f>
        <v>0</v>
      </c>
    </row>
    <row r="125" spans="1:7" ht="12.75">
      <c r="A125" s="83" t="s">
        <v>147</v>
      </c>
      <c r="B125" s="51">
        <v>68</v>
      </c>
      <c r="C125" s="82" t="s">
        <v>133</v>
      </c>
      <c r="D125" s="49">
        <v>0</v>
      </c>
      <c r="E125" s="121"/>
      <c r="F125" s="30">
        <f>D125+E125</f>
        <v>0</v>
      </c>
      <c r="G125" s="30"/>
    </row>
    <row r="126" spans="1:7" ht="12.75">
      <c r="A126" s="83" t="s">
        <v>149</v>
      </c>
      <c r="B126" s="51">
        <v>68</v>
      </c>
      <c r="C126" s="82" t="s">
        <v>135</v>
      </c>
      <c r="D126" s="29">
        <v>0</v>
      </c>
      <c r="E126" s="121"/>
      <c r="F126" s="30">
        <f>D126+E126</f>
        <v>0</v>
      </c>
      <c r="G126" s="30"/>
    </row>
    <row r="127" spans="1:7" ht="12.75">
      <c r="A127" s="83" t="s">
        <v>150</v>
      </c>
      <c r="B127" s="51">
        <v>68</v>
      </c>
      <c r="C127" s="82" t="s">
        <v>113</v>
      </c>
      <c r="D127" s="29">
        <v>2000</v>
      </c>
      <c r="E127" s="121"/>
      <c r="F127" s="30">
        <f>D127+E127</f>
        <v>2000</v>
      </c>
      <c r="G127" s="30"/>
    </row>
    <row r="128" spans="1:7" ht="12.75">
      <c r="A128" s="83" t="s">
        <v>154</v>
      </c>
      <c r="B128" s="51">
        <v>68</v>
      </c>
      <c r="C128" s="82" t="s">
        <v>245</v>
      </c>
      <c r="D128" s="29">
        <v>3000</v>
      </c>
      <c r="E128" s="121"/>
      <c r="F128" s="30">
        <f>D128+E128</f>
        <v>3000</v>
      </c>
      <c r="G128" s="30"/>
    </row>
    <row r="129" spans="1:7" ht="12.75">
      <c r="A129" s="88"/>
      <c r="B129" s="97"/>
      <c r="C129" s="94" t="s">
        <v>136</v>
      </c>
      <c r="D129" s="79">
        <f>D130+D131+D132+D133</f>
        <v>24500</v>
      </c>
      <c r="E129" s="79">
        <f>E130+E131+E132+E133</f>
        <v>0</v>
      </c>
      <c r="F129" s="79">
        <f>F130+F131+F132+F133</f>
        <v>24500</v>
      </c>
      <c r="G129" s="79">
        <f>G130+G131+G132+G133</f>
        <v>0</v>
      </c>
    </row>
    <row r="130" spans="1:7" ht="12.75">
      <c r="A130" s="83" t="s">
        <v>157</v>
      </c>
      <c r="B130" s="51">
        <v>68</v>
      </c>
      <c r="C130" s="82" t="s">
        <v>133</v>
      </c>
      <c r="D130" s="49">
        <v>0</v>
      </c>
      <c r="E130" s="121"/>
      <c r="F130" s="30">
        <f>D130+E130</f>
        <v>0</v>
      </c>
      <c r="G130" s="30"/>
    </row>
    <row r="131" spans="1:7" ht="12.75">
      <c r="A131" s="83" t="s">
        <v>159</v>
      </c>
      <c r="B131" s="51">
        <v>68</v>
      </c>
      <c r="C131" s="82" t="s">
        <v>246</v>
      </c>
      <c r="D131" s="49">
        <v>15000</v>
      </c>
      <c r="E131" s="121"/>
      <c r="F131" s="30">
        <f>D131+E131</f>
        <v>15000</v>
      </c>
      <c r="G131" s="30"/>
    </row>
    <row r="132" spans="1:7" ht="12.75">
      <c r="A132" s="83" t="s">
        <v>162</v>
      </c>
      <c r="B132" s="51">
        <v>68</v>
      </c>
      <c r="C132" s="82" t="s">
        <v>247</v>
      </c>
      <c r="D132" s="49">
        <v>5000</v>
      </c>
      <c r="E132" s="121"/>
      <c r="F132" s="30">
        <f>D132+E132</f>
        <v>5000</v>
      </c>
      <c r="G132" s="30"/>
    </row>
    <row r="133" spans="1:7" ht="12.75">
      <c r="A133" s="83" t="s">
        <v>164</v>
      </c>
      <c r="B133" s="51">
        <v>68</v>
      </c>
      <c r="C133" s="82" t="s">
        <v>113</v>
      </c>
      <c r="D133" s="49">
        <v>4500</v>
      </c>
      <c r="E133" s="121"/>
      <c r="F133" s="30">
        <f>D133+E133</f>
        <v>4500</v>
      </c>
      <c r="G133" s="30"/>
    </row>
    <row r="134" spans="1:7" ht="12.75">
      <c r="A134" s="88"/>
      <c r="B134" s="89"/>
      <c r="C134" s="94" t="s">
        <v>138</v>
      </c>
      <c r="D134" s="79">
        <f>D135</f>
        <v>3000</v>
      </c>
      <c r="E134" s="79">
        <f>E135</f>
        <v>0</v>
      </c>
      <c r="F134" s="79">
        <f>F135</f>
        <v>3000</v>
      </c>
      <c r="G134" s="79">
        <f>G135</f>
        <v>0</v>
      </c>
    </row>
    <row r="135" spans="1:7" ht="12.75">
      <c r="A135" s="83" t="s">
        <v>165</v>
      </c>
      <c r="B135" s="51">
        <v>68</v>
      </c>
      <c r="C135" s="95" t="s">
        <v>80</v>
      </c>
      <c r="D135" s="29">
        <v>3000</v>
      </c>
      <c r="E135" s="121"/>
      <c r="F135" s="30">
        <f>D135+E135</f>
        <v>3000</v>
      </c>
      <c r="G135" s="30"/>
    </row>
    <row r="136" spans="1:242" s="50" customFormat="1" ht="12.75">
      <c r="A136" s="88"/>
      <c r="B136" s="89"/>
      <c r="C136" s="94" t="s">
        <v>140</v>
      </c>
      <c r="D136" s="79">
        <f>D137</f>
        <v>800</v>
      </c>
      <c r="E136" s="79">
        <f>E137</f>
        <v>0</v>
      </c>
      <c r="F136" s="79">
        <f>F137</f>
        <v>800</v>
      </c>
      <c r="G136" s="79">
        <f>G137</f>
        <v>0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</row>
    <row r="137" spans="1:242" s="50" customFormat="1" ht="12.75">
      <c r="A137" s="83" t="s">
        <v>168</v>
      </c>
      <c r="B137" s="51">
        <v>68</v>
      </c>
      <c r="C137" s="95" t="s">
        <v>142</v>
      </c>
      <c r="D137" s="49">
        <v>800</v>
      </c>
      <c r="E137" s="121"/>
      <c r="F137" s="30">
        <f>D137+E137</f>
        <v>800</v>
      </c>
      <c r="G137" s="30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</row>
    <row r="138" spans="1:242" s="50" customFormat="1" ht="12.75">
      <c r="A138" s="88"/>
      <c r="B138" s="89"/>
      <c r="C138" s="94" t="s">
        <v>143</v>
      </c>
      <c r="D138" s="79">
        <f>D139</f>
        <v>0</v>
      </c>
      <c r="E138" s="79">
        <f>E139</f>
        <v>0</v>
      </c>
      <c r="F138" s="79">
        <f>F139</f>
        <v>0</v>
      </c>
      <c r="G138" s="79">
        <f>G139</f>
        <v>0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</row>
    <row r="139" spans="1:242" s="50" customFormat="1" ht="12.75">
      <c r="A139" s="83" t="s">
        <v>170</v>
      </c>
      <c r="B139" s="51">
        <v>68</v>
      </c>
      <c r="C139" s="95" t="s">
        <v>145</v>
      </c>
      <c r="D139" s="49">
        <v>0</v>
      </c>
      <c r="E139" s="121"/>
      <c r="F139" s="30">
        <f>D139+E139</f>
        <v>0</v>
      </c>
      <c r="G139" s="30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</row>
    <row r="140" spans="1:242" s="50" customFormat="1" ht="12.75">
      <c r="A140" s="88"/>
      <c r="B140" s="89"/>
      <c r="C140" s="94" t="s">
        <v>146</v>
      </c>
      <c r="D140" s="79">
        <f>D141+D142+D143+D144</f>
        <v>4000</v>
      </c>
      <c r="E140" s="79">
        <f>E141+E142+E143+E144</f>
        <v>0</v>
      </c>
      <c r="F140" s="79">
        <f>F141+F142+F143+F144</f>
        <v>4000</v>
      </c>
      <c r="G140" s="79">
        <f>G141+G142+G143+G144</f>
        <v>0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</row>
    <row r="141" spans="1:242" s="50" customFormat="1" ht="12.75">
      <c r="A141" s="83" t="s">
        <v>172</v>
      </c>
      <c r="B141" s="51">
        <v>68</v>
      </c>
      <c r="C141" s="95" t="s">
        <v>148</v>
      </c>
      <c r="D141" s="49">
        <v>0</v>
      </c>
      <c r="E141" s="121"/>
      <c r="F141" s="30">
        <f>D141+E141</f>
        <v>0</v>
      </c>
      <c r="G141" s="30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</row>
    <row r="142" spans="1:242" s="50" customFormat="1" ht="12.75">
      <c r="A142" s="83" t="s">
        <v>174</v>
      </c>
      <c r="B142" s="51">
        <v>68</v>
      </c>
      <c r="C142" s="96" t="s">
        <v>115</v>
      </c>
      <c r="D142" s="67">
        <v>0</v>
      </c>
      <c r="E142" s="121"/>
      <c r="F142" s="30">
        <f>D142+E142</f>
        <v>0</v>
      </c>
      <c r="G142" s="30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</row>
    <row r="143" spans="1:242" s="50" customFormat="1" ht="12.75">
      <c r="A143" s="83" t="s">
        <v>176</v>
      </c>
      <c r="B143" s="51">
        <v>68</v>
      </c>
      <c r="C143" s="82" t="s">
        <v>151</v>
      </c>
      <c r="D143" s="49">
        <v>0</v>
      </c>
      <c r="E143" s="121"/>
      <c r="F143" s="30">
        <f>D143+E143</f>
        <v>0</v>
      </c>
      <c r="G143" s="30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</row>
    <row r="144" spans="1:242" s="50" customFormat="1" ht="12.75">
      <c r="A144" s="83" t="s">
        <v>177</v>
      </c>
      <c r="B144" s="51">
        <v>68</v>
      </c>
      <c r="C144" s="82" t="s">
        <v>248</v>
      </c>
      <c r="D144" s="49">
        <v>4000</v>
      </c>
      <c r="E144" s="121"/>
      <c r="F144" s="30">
        <f>D144+E144</f>
        <v>4000</v>
      </c>
      <c r="G144" s="30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</row>
    <row r="145" spans="1:242" s="50" customFormat="1" ht="12.75">
      <c r="A145" s="98"/>
      <c r="B145" s="75"/>
      <c r="C145" s="74" t="s">
        <v>152</v>
      </c>
      <c r="D145" s="76">
        <f>D146+D149+D154+D165+D157+D159+D161+D163+D152</f>
        <v>44000</v>
      </c>
      <c r="E145" s="76">
        <f>E146+E149+E154+E165+E157+E159+E161+E163+E152</f>
        <v>0</v>
      </c>
      <c r="F145" s="76">
        <f>F146+F149+F154+F165+F157+F159+F161+F163+F152</f>
        <v>44000</v>
      </c>
      <c r="G145" s="76">
        <f>G146+G149+G154+G165+G157+G159+G161+G163+G152</f>
        <v>0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</row>
    <row r="146" spans="1:242" s="50" customFormat="1" ht="12.75">
      <c r="A146" s="88"/>
      <c r="B146" s="89"/>
      <c r="C146" s="78" t="s">
        <v>153</v>
      </c>
      <c r="D146" s="79">
        <f>D147+D148</f>
        <v>9000</v>
      </c>
      <c r="E146" s="79">
        <f>E147+E148</f>
        <v>0</v>
      </c>
      <c r="F146" s="79">
        <f>F147+F148</f>
        <v>9000</v>
      </c>
      <c r="G146" s="79">
        <f>G147+G148</f>
        <v>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</row>
    <row r="147" spans="1:242" s="50" customFormat="1" ht="12.75">
      <c r="A147" s="83" t="s">
        <v>180</v>
      </c>
      <c r="B147" s="51">
        <v>68</v>
      </c>
      <c r="C147" s="81" t="s">
        <v>155</v>
      </c>
      <c r="D147" s="49">
        <v>0</v>
      </c>
      <c r="E147" s="121"/>
      <c r="F147" s="30">
        <f aca="true" t="shared" si="4" ref="F147:F156">D147+E147</f>
        <v>0</v>
      </c>
      <c r="G147" s="30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</row>
    <row r="148" spans="1:242" s="50" customFormat="1" ht="12.75">
      <c r="A148" s="83" t="s">
        <v>182</v>
      </c>
      <c r="B148" s="51">
        <v>68</v>
      </c>
      <c r="C148" s="81" t="s">
        <v>249</v>
      </c>
      <c r="D148" s="49">
        <v>9000</v>
      </c>
      <c r="E148" s="121"/>
      <c r="F148" s="30">
        <f t="shared" si="4"/>
        <v>9000</v>
      </c>
      <c r="G148" s="30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</row>
    <row r="149" spans="1:242" s="50" customFormat="1" ht="12.75">
      <c r="A149" s="88"/>
      <c r="B149" s="51"/>
      <c r="C149" s="78" t="s">
        <v>156</v>
      </c>
      <c r="D149" s="79">
        <f>D151+D150</f>
        <v>7000</v>
      </c>
      <c r="E149" s="79">
        <f>E151+E150</f>
        <v>0</v>
      </c>
      <c r="F149" s="79">
        <f>F151+F150</f>
        <v>7000</v>
      </c>
      <c r="G149" s="79">
        <f>G151+G150</f>
        <v>0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</row>
    <row r="150" spans="1:242" s="50" customFormat="1" ht="12.75">
      <c r="A150" s="83" t="s">
        <v>185</v>
      </c>
      <c r="B150" s="51">
        <v>68</v>
      </c>
      <c r="C150" s="84" t="s">
        <v>158</v>
      </c>
      <c r="D150" s="29">
        <v>4000</v>
      </c>
      <c r="E150" s="124"/>
      <c r="F150" s="30">
        <f t="shared" si="4"/>
        <v>4000</v>
      </c>
      <c r="G150" s="30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</row>
    <row r="151" spans="1:242" s="50" customFormat="1" ht="12.75">
      <c r="A151" s="85" t="s">
        <v>187</v>
      </c>
      <c r="B151" s="51">
        <v>68</v>
      </c>
      <c r="C151" s="99" t="s">
        <v>160</v>
      </c>
      <c r="D151" s="87">
        <v>3000</v>
      </c>
      <c r="E151" s="124"/>
      <c r="F151" s="30">
        <f t="shared" si="4"/>
        <v>3000</v>
      </c>
      <c r="G151" s="30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  <row r="152" spans="1:242" s="50" customFormat="1" ht="12.75">
      <c r="A152" s="85"/>
      <c r="B152" s="51"/>
      <c r="C152" s="78" t="s">
        <v>161</v>
      </c>
      <c r="D152" s="100">
        <f>D153</f>
        <v>0</v>
      </c>
      <c r="E152" s="100">
        <f>E153</f>
        <v>0</v>
      </c>
      <c r="F152" s="100">
        <f>F153</f>
        <v>0</v>
      </c>
      <c r="G152" s="100">
        <f>G153</f>
        <v>0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</row>
    <row r="153" spans="1:242" s="50" customFormat="1" ht="12.75">
      <c r="A153" s="85" t="s">
        <v>190</v>
      </c>
      <c r="B153" s="51">
        <v>68</v>
      </c>
      <c r="C153" s="84" t="s">
        <v>158</v>
      </c>
      <c r="D153" s="87">
        <v>0</v>
      </c>
      <c r="E153" s="121"/>
      <c r="F153" s="30">
        <f t="shared" si="4"/>
        <v>0</v>
      </c>
      <c r="G153" s="30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</row>
    <row r="154" spans="1:242" s="50" customFormat="1" ht="12.75">
      <c r="A154" s="88"/>
      <c r="B154" s="89"/>
      <c r="C154" s="78" t="s">
        <v>163</v>
      </c>
      <c r="D154" s="79">
        <f>D156+D155</f>
        <v>7000</v>
      </c>
      <c r="E154" s="79">
        <f>E156+E155</f>
        <v>0</v>
      </c>
      <c r="F154" s="79">
        <f>F156+F155</f>
        <v>7000</v>
      </c>
      <c r="G154" s="79">
        <f>G156+G155</f>
        <v>0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</row>
    <row r="155" spans="1:242" s="50" customFormat="1" ht="12.75">
      <c r="A155" s="83" t="s">
        <v>191</v>
      </c>
      <c r="B155" s="51">
        <v>68</v>
      </c>
      <c r="C155" s="84" t="s">
        <v>158</v>
      </c>
      <c r="D155" s="29">
        <v>4000</v>
      </c>
      <c r="E155" s="124"/>
      <c r="F155" s="30">
        <f t="shared" si="4"/>
        <v>4000</v>
      </c>
      <c r="G155" s="30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</row>
    <row r="156" spans="1:242" s="50" customFormat="1" ht="12.75">
      <c r="A156" s="83" t="s">
        <v>193</v>
      </c>
      <c r="B156" s="51">
        <v>68</v>
      </c>
      <c r="C156" s="81" t="s">
        <v>166</v>
      </c>
      <c r="D156" s="49">
        <v>3000</v>
      </c>
      <c r="E156" s="124"/>
      <c r="F156" s="30">
        <f t="shared" si="4"/>
        <v>3000</v>
      </c>
      <c r="G156" s="30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</row>
    <row r="157" spans="1:242" s="50" customFormat="1" ht="12.75">
      <c r="A157" s="83"/>
      <c r="B157" s="51"/>
      <c r="C157" s="78" t="s">
        <v>167</v>
      </c>
      <c r="D157" s="101">
        <f>D158</f>
        <v>4000</v>
      </c>
      <c r="E157" s="101">
        <f>E158</f>
        <v>0</v>
      </c>
      <c r="F157" s="101">
        <f>F158</f>
        <v>4000</v>
      </c>
      <c r="G157" s="101">
        <f>G158</f>
        <v>0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</row>
    <row r="158" spans="1:242" s="50" customFormat="1" ht="12.75">
      <c r="A158" s="83" t="s">
        <v>195</v>
      </c>
      <c r="B158" s="51">
        <v>68</v>
      </c>
      <c r="C158" s="84" t="s">
        <v>158</v>
      </c>
      <c r="D158" s="49">
        <v>4000</v>
      </c>
      <c r="E158" s="124"/>
      <c r="F158" s="30">
        <f>D158+E158</f>
        <v>4000</v>
      </c>
      <c r="G158" s="30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</row>
    <row r="159" spans="1:7" s="102" customFormat="1" ht="12.75">
      <c r="A159" s="88"/>
      <c r="B159" s="89"/>
      <c r="C159" s="78" t="s">
        <v>169</v>
      </c>
      <c r="D159" s="101">
        <f>D160</f>
        <v>4000</v>
      </c>
      <c r="E159" s="101">
        <f>E160</f>
        <v>0</v>
      </c>
      <c r="F159" s="101">
        <f>F160</f>
        <v>4000</v>
      </c>
      <c r="G159" s="101">
        <f>G160</f>
        <v>0</v>
      </c>
    </row>
    <row r="160" spans="1:242" s="50" customFormat="1" ht="12.75">
      <c r="A160" s="83" t="s">
        <v>198</v>
      </c>
      <c r="B160" s="51">
        <v>68</v>
      </c>
      <c r="C160" s="84" t="s">
        <v>158</v>
      </c>
      <c r="D160" s="49">
        <v>4000</v>
      </c>
      <c r="E160" s="124"/>
      <c r="F160" s="30">
        <f>D160+E160</f>
        <v>4000</v>
      </c>
      <c r="G160" s="30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</row>
    <row r="161" spans="1:7" s="102" customFormat="1" ht="12.75">
      <c r="A161" s="88"/>
      <c r="B161" s="89"/>
      <c r="C161" s="78" t="s">
        <v>171</v>
      </c>
      <c r="D161" s="101">
        <f>D162</f>
        <v>4000</v>
      </c>
      <c r="E161" s="101">
        <f>E162</f>
        <v>0</v>
      </c>
      <c r="F161" s="101">
        <f>F162</f>
        <v>4000</v>
      </c>
      <c r="G161" s="101">
        <f>G162</f>
        <v>0</v>
      </c>
    </row>
    <row r="162" spans="1:242" s="50" customFormat="1" ht="12.75">
      <c r="A162" s="83" t="s">
        <v>200</v>
      </c>
      <c r="B162" s="51">
        <v>68</v>
      </c>
      <c r="C162" s="84" t="s">
        <v>158</v>
      </c>
      <c r="D162" s="49">
        <v>4000</v>
      </c>
      <c r="E162" s="124"/>
      <c r="F162" s="30">
        <f>D162+E162</f>
        <v>4000</v>
      </c>
      <c r="G162" s="30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</row>
    <row r="163" spans="1:7" s="102" customFormat="1" ht="12.75">
      <c r="A163" s="88"/>
      <c r="B163" s="89"/>
      <c r="C163" s="78" t="s">
        <v>173</v>
      </c>
      <c r="D163" s="101">
        <f>D164</f>
        <v>4000</v>
      </c>
      <c r="E163" s="101">
        <f>E164</f>
        <v>0</v>
      </c>
      <c r="F163" s="101">
        <f>F164</f>
        <v>4000</v>
      </c>
      <c r="G163" s="101">
        <f>G164</f>
        <v>0</v>
      </c>
    </row>
    <row r="164" spans="1:242" s="50" customFormat="1" ht="12.75">
      <c r="A164" s="83" t="s">
        <v>202</v>
      </c>
      <c r="B164" s="51">
        <v>68</v>
      </c>
      <c r="C164" s="81" t="s">
        <v>250</v>
      </c>
      <c r="D164" s="49">
        <v>4000</v>
      </c>
      <c r="E164" s="124"/>
      <c r="F164" s="30">
        <f>D164+E164</f>
        <v>4000</v>
      </c>
      <c r="G164" s="30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</row>
    <row r="165" spans="1:242" s="50" customFormat="1" ht="12.75">
      <c r="A165" s="103"/>
      <c r="B165" s="104"/>
      <c r="C165" s="78" t="s">
        <v>175</v>
      </c>
      <c r="D165" s="79">
        <f>SUM(D166:D167)</f>
        <v>5000</v>
      </c>
      <c r="E165" s="79">
        <f>SUM(E166:E167)</f>
        <v>0</v>
      </c>
      <c r="F165" s="79">
        <f>SUM(F166:F167)</f>
        <v>5000</v>
      </c>
      <c r="G165" s="79">
        <f>SUM(G166:G167)</f>
        <v>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</row>
    <row r="166" spans="1:242" s="50" customFormat="1" ht="12.75">
      <c r="A166" s="83" t="s">
        <v>205</v>
      </c>
      <c r="B166" s="51">
        <v>68</v>
      </c>
      <c r="C166" s="81" t="s">
        <v>251</v>
      </c>
      <c r="D166" s="49">
        <v>2500</v>
      </c>
      <c r="E166" s="121"/>
      <c r="F166" s="30">
        <f>D166+E166</f>
        <v>2500</v>
      </c>
      <c r="G166" s="30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</row>
    <row r="167" spans="1:242" s="50" customFormat="1" ht="12.75">
      <c r="A167" s="83" t="s">
        <v>207</v>
      </c>
      <c r="B167" s="51">
        <v>68</v>
      </c>
      <c r="C167" s="81" t="s">
        <v>178</v>
      </c>
      <c r="D167" s="49">
        <v>2500</v>
      </c>
      <c r="E167" s="121"/>
      <c r="F167" s="30">
        <f>D167+E167</f>
        <v>2500</v>
      </c>
      <c r="G167" s="30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</row>
    <row r="168" spans="1:242" s="50" customFormat="1" ht="12.75">
      <c r="A168" s="90"/>
      <c r="B168" s="91"/>
      <c r="C168" s="92" t="s">
        <v>179</v>
      </c>
      <c r="D168" s="93">
        <f>SUM(D169:D171)</f>
        <v>7000</v>
      </c>
      <c r="E168" s="93">
        <f>SUM(E169:E171)</f>
        <v>0</v>
      </c>
      <c r="F168" s="93">
        <f>SUM(F169:F171)</f>
        <v>7000</v>
      </c>
      <c r="G168" s="93">
        <f>SUM(G169:G171)</f>
        <v>0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</row>
    <row r="169" spans="1:242" s="50" customFormat="1" ht="12.75">
      <c r="A169" s="83" t="s">
        <v>209</v>
      </c>
      <c r="B169" s="51">
        <v>68</v>
      </c>
      <c r="C169" s="99" t="s">
        <v>181</v>
      </c>
      <c r="D169" s="67">
        <v>0</v>
      </c>
      <c r="E169" s="121"/>
      <c r="F169" s="30">
        <f>D169+E169</f>
        <v>0</v>
      </c>
      <c r="G169" s="30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</row>
    <row r="170" spans="1:242" s="50" customFormat="1" ht="12.75">
      <c r="A170" s="83" t="s">
        <v>262</v>
      </c>
      <c r="B170" s="51">
        <v>68</v>
      </c>
      <c r="C170" s="99" t="s">
        <v>183</v>
      </c>
      <c r="D170" s="87">
        <v>4000</v>
      </c>
      <c r="E170" s="121"/>
      <c r="F170" s="30">
        <f>D170+E170</f>
        <v>4000</v>
      </c>
      <c r="G170" s="30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</row>
    <row r="171" spans="1:242" s="50" customFormat="1" ht="12.75">
      <c r="A171" s="83" t="s">
        <v>263</v>
      </c>
      <c r="B171" s="51">
        <v>68</v>
      </c>
      <c r="C171" s="99" t="s">
        <v>252</v>
      </c>
      <c r="D171" s="87">
        <v>3000</v>
      </c>
      <c r="E171" s="121"/>
      <c r="F171" s="30">
        <f>D171+E171</f>
        <v>3000</v>
      </c>
      <c r="G171" s="30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</row>
    <row r="172" spans="1:242" s="50" customFormat="1" ht="12.75">
      <c r="A172" s="90"/>
      <c r="B172" s="91"/>
      <c r="C172" s="92" t="s">
        <v>184</v>
      </c>
      <c r="D172" s="93">
        <f>SUM(D173:D175)</f>
        <v>5000</v>
      </c>
      <c r="E172" s="93">
        <f>SUM(E173:E175)</f>
        <v>0</v>
      </c>
      <c r="F172" s="93">
        <f>SUM(F173:F175)</f>
        <v>5000</v>
      </c>
      <c r="G172" s="93">
        <f>SUM(G173:G175)</f>
        <v>0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</row>
    <row r="173" spans="1:242" s="50" customFormat="1" ht="12.75">
      <c r="A173" s="85" t="s">
        <v>264</v>
      </c>
      <c r="B173" s="51">
        <v>68</v>
      </c>
      <c r="C173" s="99" t="s">
        <v>186</v>
      </c>
      <c r="D173" s="87">
        <v>2000</v>
      </c>
      <c r="E173" s="121"/>
      <c r="F173" s="30">
        <f>D173+E173</f>
        <v>2000</v>
      </c>
      <c r="G173" s="30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</row>
    <row r="174" spans="1:242" s="50" customFormat="1" ht="12.75">
      <c r="A174" s="83" t="s">
        <v>265</v>
      </c>
      <c r="B174" s="51">
        <v>68</v>
      </c>
      <c r="C174" s="84" t="s">
        <v>188</v>
      </c>
      <c r="D174" s="49">
        <v>0</v>
      </c>
      <c r="E174" s="121"/>
      <c r="F174" s="30">
        <f>D174+E174</f>
        <v>0</v>
      </c>
      <c r="G174" s="30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</row>
    <row r="175" spans="1:242" s="50" customFormat="1" ht="12.75">
      <c r="A175" s="83" t="s">
        <v>266</v>
      </c>
      <c r="B175" s="51">
        <v>68</v>
      </c>
      <c r="C175" s="81" t="s">
        <v>253</v>
      </c>
      <c r="D175" s="49">
        <v>3000</v>
      </c>
      <c r="E175" s="121"/>
      <c r="F175" s="30">
        <f>D175+E175</f>
        <v>3000</v>
      </c>
      <c r="G175" s="30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</row>
    <row r="176" spans="1:242" s="50" customFormat="1" ht="12.75">
      <c r="A176" s="105"/>
      <c r="B176" s="106"/>
      <c r="C176" s="107" t="s">
        <v>189</v>
      </c>
      <c r="D176" s="108">
        <f>SUM(D177:D181)</f>
        <v>49900</v>
      </c>
      <c r="E176" s="108">
        <f>SUM(E177:E181)</f>
        <v>0</v>
      </c>
      <c r="F176" s="108">
        <f>SUM(F177:F181)</f>
        <v>49900</v>
      </c>
      <c r="G176" s="108">
        <f>SUM(G177:G181)</f>
        <v>0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</row>
    <row r="177" spans="1:242" s="50" customFormat="1" ht="12.75">
      <c r="A177" s="85" t="s">
        <v>267</v>
      </c>
      <c r="B177" s="86">
        <v>68</v>
      </c>
      <c r="C177" s="109" t="s">
        <v>254</v>
      </c>
      <c r="D177" s="87">
        <v>35000</v>
      </c>
      <c r="E177" s="121"/>
      <c r="F177" s="30">
        <f>D177+E177</f>
        <v>35000</v>
      </c>
      <c r="G177" s="30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</row>
    <row r="178" spans="1:242" s="50" customFormat="1" ht="25.5">
      <c r="A178" s="85" t="s">
        <v>268</v>
      </c>
      <c r="B178" s="86">
        <v>68</v>
      </c>
      <c r="C178" s="69" t="s">
        <v>192</v>
      </c>
      <c r="D178" s="49">
        <v>0</v>
      </c>
      <c r="E178" s="121"/>
      <c r="F178" s="30">
        <f>D178+E178</f>
        <v>0</v>
      </c>
      <c r="G178" s="30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</row>
    <row r="179" spans="1:242" s="50" customFormat="1" ht="12.75">
      <c r="A179" s="85" t="s">
        <v>269</v>
      </c>
      <c r="B179" s="86">
        <v>68</v>
      </c>
      <c r="C179" s="109" t="s">
        <v>194</v>
      </c>
      <c r="D179" s="87">
        <v>0</v>
      </c>
      <c r="E179" s="121"/>
      <c r="F179" s="30">
        <f>D179+E179</f>
        <v>0</v>
      </c>
      <c r="G179" s="30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</row>
    <row r="180" spans="1:7" ht="12.75">
      <c r="A180" s="85" t="s">
        <v>270</v>
      </c>
      <c r="B180" s="86">
        <v>68</v>
      </c>
      <c r="C180" s="82" t="s">
        <v>196</v>
      </c>
      <c r="D180" s="49">
        <v>3000</v>
      </c>
      <c r="E180" s="121"/>
      <c r="F180" s="30">
        <f>D180+E180</f>
        <v>3000</v>
      </c>
      <c r="G180" s="30"/>
    </row>
    <row r="181" spans="1:7" ht="12.75">
      <c r="A181" s="85" t="s">
        <v>271</v>
      </c>
      <c r="B181" s="86">
        <v>68</v>
      </c>
      <c r="C181" s="82" t="s">
        <v>255</v>
      </c>
      <c r="D181" s="49">
        <v>11900</v>
      </c>
      <c r="E181" s="121"/>
      <c r="F181" s="30">
        <f>D181+E181</f>
        <v>11900</v>
      </c>
      <c r="G181" s="30"/>
    </row>
    <row r="182" spans="1:7" ht="12.75">
      <c r="A182" s="98"/>
      <c r="B182" s="110"/>
      <c r="C182" s="111" t="s">
        <v>197</v>
      </c>
      <c r="D182" s="76">
        <f>D183+D184+D185+D186</f>
        <v>12000</v>
      </c>
      <c r="E182" s="76">
        <f>E183+E184+E185+E186</f>
        <v>0</v>
      </c>
      <c r="F182" s="76">
        <f>F183+F184+F185+F186</f>
        <v>12000</v>
      </c>
      <c r="G182" s="76">
        <f>G183+G184+G185+G186</f>
        <v>0</v>
      </c>
    </row>
    <row r="183" spans="1:7" ht="12.75">
      <c r="A183" s="83" t="s">
        <v>272</v>
      </c>
      <c r="B183" s="51">
        <v>68</v>
      </c>
      <c r="C183" s="99" t="s">
        <v>199</v>
      </c>
      <c r="D183" s="112">
        <v>5000</v>
      </c>
      <c r="E183" s="121"/>
      <c r="F183" s="30">
        <f>D183+E183</f>
        <v>5000</v>
      </c>
      <c r="G183" s="30"/>
    </row>
    <row r="184" spans="1:7" ht="12.75">
      <c r="A184" s="83" t="s">
        <v>273</v>
      </c>
      <c r="B184" s="51">
        <v>68</v>
      </c>
      <c r="C184" s="99" t="s">
        <v>201</v>
      </c>
      <c r="D184" s="67">
        <v>3000</v>
      </c>
      <c r="E184" s="121"/>
      <c r="F184" s="30">
        <f>D184+E184</f>
        <v>3000</v>
      </c>
      <c r="G184" s="30"/>
    </row>
    <row r="185" spans="1:7" ht="12.75">
      <c r="A185" s="83" t="s">
        <v>274</v>
      </c>
      <c r="B185" s="51">
        <v>68</v>
      </c>
      <c r="C185" s="99" t="s">
        <v>203</v>
      </c>
      <c r="D185" s="67">
        <v>0</v>
      </c>
      <c r="E185" s="121"/>
      <c r="F185" s="30">
        <f>D185+E185</f>
        <v>0</v>
      </c>
      <c r="G185" s="30"/>
    </row>
    <row r="186" spans="1:7" ht="12.75">
      <c r="A186" s="83" t="s">
        <v>275</v>
      </c>
      <c r="B186" s="51">
        <v>68</v>
      </c>
      <c r="C186" s="99" t="s">
        <v>256</v>
      </c>
      <c r="D186" s="67">
        <v>4000</v>
      </c>
      <c r="E186" s="121"/>
      <c r="F186" s="30">
        <f>D186+E186</f>
        <v>4000</v>
      </c>
      <c r="G186" s="30"/>
    </row>
    <row r="187" spans="1:7" ht="12.75">
      <c r="A187" s="90"/>
      <c r="B187" s="91"/>
      <c r="C187" s="92" t="s">
        <v>204</v>
      </c>
      <c r="D187" s="93">
        <f>D188+D189</f>
        <v>51000</v>
      </c>
      <c r="E187" s="93">
        <f>E188+E189</f>
        <v>0</v>
      </c>
      <c r="F187" s="93">
        <f>F188+F189</f>
        <v>51000</v>
      </c>
      <c r="G187" s="93">
        <f>G188+G189</f>
        <v>0</v>
      </c>
    </row>
    <row r="188" spans="1:7" ht="12.75">
      <c r="A188" s="83" t="s">
        <v>276</v>
      </c>
      <c r="B188" s="51">
        <v>68</v>
      </c>
      <c r="C188" s="113" t="s">
        <v>257</v>
      </c>
      <c r="D188" s="49">
        <v>40000</v>
      </c>
      <c r="E188" s="121"/>
      <c r="F188" s="30">
        <f>D188+E188</f>
        <v>40000</v>
      </c>
      <c r="G188" s="30"/>
    </row>
    <row r="189" spans="1:7" ht="12.75">
      <c r="A189" s="83" t="s">
        <v>277</v>
      </c>
      <c r="B189" s="51">
        <v>68</v>
      </c>
      <c r="C189" s="113" t="s">
        <v>258</v>
      </c>
      <c r="D189" s="49">
        <v>11000</v>
      </c>
      <c r="E189" s="121"/>
      <c r="F189" s="30">
        <f>D189+E189</f>
        <v>11000</v>
      </c>
      <c r="G189" s="30"/>
    </row>
    <row r="190" spans="1:242" s="50" customFormat="1" ht="12.75">
      <c r="A190" s="90"/>
      <c r="B190" s="91"/>
      <c r="C190" s="92" t="s">
        <v>206</v>
      </c>
      <c r="D190" s="93">
        <f>D191+D192</f>
        <v>6000</v>
      </c>
      <c r="E190" s="93">
        <f>E191+E192</f>
        <v>0</v>
      </c>
      <c r="F190" s="93">
        <f>F191+F192</f>
        <v>6000</v>
      </c>
      <c r="G190" s="93">
        <f>G191+G192</f>
        <v>0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</row>
    <row r="191" spans="1:242" s="50" customFormat="1" ht="12.75">
      <c r="A191" s="83" t="s">
        <v>278</v>
      </c>
      <c r="B191" s="51">
        <v>68</v>
      </c>
      <c r="C191" s="69" t="s">
        <v>208</v>
      </c>
      <c r="D191" s="49">
        <v>3000</v>
      </c>
      <c r="E191" s="121"/>
      <c r="F191" s="30">
        <f>D191+E191</f>
        <v>3000</v>
      </c>
      <c r="G191" s="30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</row>
    <row r="192" spans="1:242" s="50" customFormat="1" ht="12.75">
      <c r="A192" s="83" t="s">
        <v>279</v>
      </c>
      <c r="B192" s="51">
        <v>68</v>
      </c>
      <c r="C192" s="69" t="s">
        <v>210</v>
      </c>
      <c r="D192" s="49">
        <v>3000</v>
      </c>
      <c r="E192" s="121"/>
      <c r="F192" s="30">
        <f>D192+E192</f>
        <v>3000</v>
      </c>
      <c r="G192" s="30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</row>
    <row r="193" spans="1:7" ht="12.75">
      <c r="A193" s="111"/>
      <c r="B193" s="111"/>
      <c r="C193" s="111" t="s">
        <v>211</v>
      </c>
      <c r="D193" s="76">
        <f>D194+D195+D196</f>
        <v>19000</v>
      </c>
      <c r="E193" s="76">
        <f>E194+E195+E196</f>
        <v>0</v>
      </c>
      <c r="F193" s="76">
        <f>F194+F195+F196</f>
        <v>19000</v>
      </c>
      <c r="G193" s="76">
        <f>G194+G195+G196</f>
        <v>0</v>
      </c>
    </row>
    <row r="194" spans="1:7" ht="12.75">
      <c r="A194" s="46">
        <v>80</v>
      </c>
      <c r="B194" s="51">
        <v>68</v>
      </c>
      <c r="C194" s="81" t="s">
        <v>212</v>
      </c>
      <c r="D194" s="114">
        <v>6000</v>
      </c>
      <c r="E194" s="124"/>
      <c r="F194" s="30">
        <f>D194+E194</f>
        <v>6000</v>
      </c>
      <c r="G194" s="30"/>
    </row>
    <row r="195" spans="1:7" ht="12.75">
      <c r="A195" s="46">
        <v>81</v>
      </c>
      <c r="B195" s="51">
        <v>68</v>
      </c>
      <c r="C195" s="81" t="s">
        <v>213</v>
      </c>
      <c r="D195" s="114">
        <v>3000</v>
      </c>
      <c r="E195" s="124"/>
      <c r="F195" s="30">
        <f>D195+E195</f>
        <v>3000</v>
      </c>
      <c r="G195" s="30"/>
    </row>
    <row r="196" spans="1:7" ht="12.75">
      <c r="A196" s="46">
        <v>82</v>
      </c>
      <c r="B196" s="51">
        <v>68</v>
      </c>
      <c r="C196" s="81" t="s">
        <v>214</v>
      </c>
      <c r="D196" s="114">
        <v>10000</v>
      </c>
      <c r="E196" s="124"/>
      <c r="F196" s="30">
        <f>D196+E196</f>
        <v>10000</v>
      </c>
      <c r="G196" s="30"/>
    </row>
    <row r="197" spans="1:7" ht="12.75">
      <c r="A197" s="111"/>
      <c r="B197" s="111"/>
      <c r="C197" s="111" t="s">
        <v>215</v>
      </c>
      <c r="D197" s="76">
        <f>D198</f>
        <v>10000</v>
      </c>
      <c r="E197" s="76">
        <f>E198</f>
        <v>0</v>
      </c>
      <c r="F197" s="76">
        <f>F198</f>
        <v>10000</v>
      </c>
      <c r="G197" s="76">
        <f>G198</f>
        <v>0</v>
      </c>
    </row>
    <row r="198" spans="1:7" ht="16.5">
      <c r="A198" s="46">
        <v>83</v>
      </c>
      <c r="B198" s="51">
        <v>68</v>
      </c>
      <c r="C198" s="115" t="s">
        <v>216</v>
      </c>
      <c r="D198" s="116">
        <v>10000</v>
      </c>
      <c r="E198" s="124"/>
      <c r="F198" s="30">
        <f>D198+E198</f>
        <v>10000</v>
      </c>
      <c r="G198" s="30"/>
    </row>
    <row r="199" spans="1:7" ht="12.75">
      <c r="A199" s="111"/>
      <c r="B199" s="111"/>
      <c r="C199" s="111" t="s">
        <v>217</v>
      </c>
      <c r="D199" s="76">
        <f>D200</f>
        <v>10000</v>
      </c>
      <c r="E199" s="76">
        <f>E200</f>
        <v>0</v>
      </c>
      <c r="F199" s="76">
        <f>F200</f>
        <v>10000</v>
      </c>
      <c r="G199" s="76">
        <f>G200</f>
        <v>0</v>
      </c>
    </row>
    <row r="200" spans="1:7" ht="12.75">
      <c r="A200" s="46">
        <v>84</v>
      </c>
      <c r="B200" s="51">
        <v>68</v>
      </c>
      <c r="C200" s="117" t="s">
        <v>218</v>
      </c>
      <c r="D200" s="114">
        <v>10000</v>
      </c>
      <c r="E200" s="124"/>
      <c r="F200" s="30">
        <f>D200+E200</f>
        <v>10000</v>
      </c>
      <c r="G200" s="30"/>
    </row>
    <row r="201" spans="1:7" ht="12.75">
      <c r="A201" s="111"/>
      <c r="B201" s="111"/>
      <c r="C201" s="92" t="s">
        <v>219</v>
      </c>
      <c r="D201" s="76">
        <f>D202</f>
        <v>10000</v>
      </c>
      <c r="E201" s="76">
        <f>E202</f>
        <v>0</v>
      </c>
      <c r="F201" s="76">
        <f>F202</f>
        <v>10000</v>
      </c>
      <c r="G201" s="76">
        <f>G202</f>
        <v>0</v>
      </c>
    </row>
    <row r="202" spans="1:7" ht="12.75">
      <c r="A202" s="46">
        <v>85</v>
      </c>
      <c r="B202" s="51">
        <v>68</v>
      </c>
      <c r="C202" s="69" t="s">
        <v>220</v>
      </c>
      <c r="D202" s="114">
        <v>10000</v>
      </c>
      <c r="E202" s="124"/>
      <c r="F202" s="30">
        <f>D202+E202</f>
        <v>10000</v>
      </c>
      <c r="G202" s="30"/>
    </row>
    <row r="203" spans="1:7" ht="12.75">
      <c r="A203" s="111"/>
      <c r="B203" s="111"/>
      <c r="C203" s="118" t="s">
        <v>221</v>
      </c>
      <c r="D203" s="76">
        <f>D204</f>
        <v>10000</v>
      </c>
      <c r="E203" s="76">
        <f>E204</f>
        <v>0</v>
      </c>
      <c r="F203" s="76">
        <f>F204</f>
        <v>10000</v>
      </c>
      <c r="G203" s="76">
        <f>G204</f>
        <v>0</v>
      </c>
    </row>
    <row r="204" spans="1:7" ht="12.75">
      <c r="A204" s="46">
        <v>86</v>
      </c>
      <c r="B204" s="51">
        <v>68</v>
      </c>
      <c r="C204" s="81" t="s">
        <v>222</v>
      </c>
      <c r="D204" s="114">
        <v>10000</v>
      </c>
      <c r="E204" s="124"/>
      <c r="F204" s="30">
        <f>D204+E204</f>
        <v>10000</v>
      </c>
      <c r="G204" s="30"/>
    </row>
    <row r="205" spans="1:7" ht="12.75">
      <c r="A205" s="111"/>
      <c r="B205" s="111"/>
      <c r="C205" s="111" t="s">
        <v>223</v>
      </c>
      <c r="D205" s="76">
        <f>D206+D207</f>
        <v>45000</v>
      </c>
      <c r="E205" s="76">
        <f>E206+E207</f>
        <v>0</v>
      </c>
      <c r="F205" s="76">
        <f>F206+F207</f>
        <v>45000</v>
      </c>
      <c r="G205" s="76">
        <f>G206+G207</f>
        <v>0</v>
      </c>
    </row>
    <row r="206" spans="1:7" ht="12.75">
      <c r="A206" s="46">
        <v>87</v>
      </c>
      <c r="B206" s="51">
        <v>68</v>
      </c>
      <c r="C206" s="81" t="s">
        <v>224</v>
      </c>
      <c r="D206" s="114">
        <v>25000</v>
      </c>
      <c r="E206" s="124"/>
      <c r="F206" s="30">
        <f>D206+E206</f>
        <v>25000</v>
      </c>
      <c r="G206" s="30"/>
    </row>
    <row r="207" spans="1:7" ht="12.75">
      <c r="A207" s="46">
        <v>88</v>
      </c>
      <c r="B207" s="51">
        <v>68</v>
      </c>
      <c r="C207" s="81" t="s">
        <v>225</v>
      </c>
      <c r="D207" s="114">
        <v>20000</v>
      </c>
      <c r="E207" s="124"/>
      <c r="F207" s="30">
        <f>D207+E207</f>
        <v>20000</v>
      </c>
      <c r="G207" s="30"/>
    </row>
    <row r="208" spans="1:7" ht="12.75">
      <c r="A208" s="111"/>
      <c r="B208" s="111"/>
      <c r="C208" s="92" t="s">
        <v>226</v>
      </c>
      <c r="D208" s="76">
        <f>D209+D210</f>
        <v>33000</v>
      </c>
      <c r="E208" s="76">
        <f>E209+E210</f>
        <v>0</v>
      </c>
      <c r="F208" s="76">
        <f>F209+F210</f>
        <v>33000</v>
      </c>
      <c r="G208" s="76">
        <f>G209+G210</f>
        <v>0</v>
      </c>
    </row>
    <row r="209" spans="1:7" ht="12.75">
      <c r="A209" s="46">
        <v>89</v>
      </c>
      <c r="B209" s="51">
        <v>68</v>
      </c>
      <c r="C209" s="119" t="s">
        <v>227</v>
      </c>
      <c r="D209" s="114">
        <v>20000</v>
      </c>
      <c r="E209" s="124"/>
      <c r="F209" s="30">
        <f>D209+E209</f>
        <v>20000</v>
      </c>
      <c r="G209" s="30"/>
    </row>
    <row r="210" spans="1:7" ht="12.75">
      <c r="A210" s="46">
        <v>90</v>
      </c>
      <c r="B210" s="51">
        <v>68</v>
      </c>
      <c r="C210" s="81" t="s">
        <v>228</v>
      </c>
      <c r="D210" s="114">
        <v>13000</v>
      </c>
      <c r="E210" s="124"/>
      <c r="F210" s="30">
        <f>D210+E210</f>
        <v>13000</v>
      </c>
      <c r="G210" s="30"/>
    </row>
    <row r="211" spans="1:7" ht="12.75">
      <c r="A211" s="111"/>
      <c r="B211" s="111"/>
      <c r="C211" s="92" t="s">
        <v>261</v>
      </c>
      <c r="D211" s="76">
        <f>SUM(D212)</f>
        <v>11000</v>
      </c>
      <c r="E211" s="76">
        <f>SUM(E212)</f>
        <v>0</v>
      </c>
      <c r="F211" s="76">
        <f>SUM(F212)</f>
        <v>11000</v>
      </c>
      <c r="G211" s="76">
        <f>SUM(G212)</f>
        <v>0</v>
      </c>
    </row>
    <row r="212" spans="1:7" ht="25.5">
      <c r="A212" s="46">
        <v>91</v>
      </c>
      <c r="B212" s="51">
        <v>68</v>
      </c>
      <c r="C212" s="69" t="s">
        <v>259</v>
      </c>
      <c r="D212" s="29">
        <v>11000</v>
      </c>
      <c r="E212" s="121"/>
      <c r="F212" s="121">
        <f>D212+E212</f>
        <v>11000</v>
      </c>
      <c r="G212" s="30"/>
    </row>
    <row r="213" spans="1:7" ht="12.75">
      <c r="A213" s="33"/>
      <c r="B213" s="34"/>
      <c r="C213" s="33" t="s">
        <v>229</v>
      </c>
      <c r="D213" s="35">
        <f>D214</f>
        <v>166000</v>
      </c>
      <c r="E213" s="35">
        <f>E214</f>
        <v>0</v>
      </c>
      <c r="F213" s="35">
        <f>F214</f>
        <v>166000</v>
      </c>
      <c r="G213" s="35">
        <f>G214</f>
        <v>0</v>
      </c>
    </row>
    <row r="214" spans="1:7" ht="12.75">
      <c r="A214" s="46">
        <v>1</v>
      </c>
      <c r="B214" s="44">
        <v>84</v>
      </c>
      <c r="C214" s="45" t="s">
        <v>230</v>
      </c>
      <c r="D214" s="120">
        <v>166000</v>
      </c>
      <c r="E214" s="7"/>
      <c r="F214" s="30">
        <f>D214+E214</f>
        <v>166000</v>
      </c>
      <c r="G214" s="30"/>
    </row>
  </sheetData>
  <sheetProtection/>
  <autoFilter ref="A5:IH214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299212598425197" bottom="0.35433070866141736" header="0.15748031496062992" footer="0.15748031496062992"/>
  <pageSetup firstPageNumber="1" useFirstPageNumber="1" horizontalDpi="600" verticalDpi="600" orientation="portrait" paperSize="9" scale="90" r:id="rId1"/>
  <headerFooter scaleWithDoc="0" alignWithMargins="0">
    <oddHeader>&amp;L&amp;"Arial,Aldin"ROMÂNIA
JUDEŢUL MUREŞ 
CONSILIUL JUDEŢEAN&amp;C&amp;"Arial,Aldin"
Programul de  Reparaţii pe  anul 2017
&amp;R&amp;"Arial,Aldin"Anexa nr.8/c la HCJM nr.         /2017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2017-11-17T11:51:25Z</cp:lastPrinted>
  <dcterms:created xsi:type="dcterms:W3CDTF">2017-08-18T10:25:44Z</dcterms:created>
  <dcterms:modified xsi:type="dcterms:W3CDTF">2017-11-17T11:51:37Z</dcterms:modified>
  <cp:category/>
  <cp:version/>
  <cp:contentType/>
  <cp:contentStatus/>
</cp:coreProperties>
</file>