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centraliz init 2017 (2)" sheetId="1" r:id="rId1"/>
  </sheets>
  <definedNames>
    <definedName name="_xlnm.Print_Titles" localSheetId="0">'centraliz init 2017 (2)'!$2:$4</definedName>
  </definedNames>
  <calcPr fullCalcOnLoad="1"/>
</workbook>
</file>

<file path=xl/sharedStrings.xml><?xml version="1.0" encoding="utf-8"?>
<sst xmlns="http://schemas.openxmlformats.org/spreadsheetml/2006/main" count="337" uniqueCount="202">
  <si>
    <t>Nr. crt.</t>
  </si>
  <si>
    <t>Denumirea obiectivului de investiţie</t>
  </si>
  <si>
    <t xml:space="preserve">Categoria de investiţie </t>
  </si>
  <si>
    <t>Program 2017</t>
  </si>
  <si>
    <t>din care:</t>
  </si>
  <si>
    <t>Buget local</t>
  </si>
  <si>
    <t>Venituri proprii/Fd de dezvoltare/ Fd UE</t>
  </si>
  <si>
    <t>3=4+5</t>
  </si>
  <si>
    <t>TOTAL CHELTUIELI DE INVESTIŢII 2017</t>
  </si>
  <si>
    <t>CONSILIUL JUDEŢEAN MUREŞ total, din care</t>
  </si>
  <si>
    <t>Total cap.51</t>
  </si>
  <si>
    <t>SF, PT şi taxe. Avize, acorduri "Centru de intervenţie în Tîrgu Mureş, str. Köteles Sámuel nr.33"</t>
  </si>
  <si>
    <t>51.C</t>
  </si>
  <si>
    <t>Consolidare corpuri de clădire C5 și C6 aparținând imobilului situat pe strada Pavel Chinezu nr. 8 Tîrgu Mureș- DALI şi avize</t>
  </si>
  <si>
    <t xml:space="preserve">SF, avize Instalație de climatizare la sediul administrativ situat în Tg Mureș str. Primăriei nr. 2 </t>
  </si>
  <si>
    <t>PT Iluminat arhitectural al Palatului Administrativ (asistență tehnică din partea proiectantului)</t>
  </si>
  <si>
    <t>Sistem PC All in One</t>
  </si>
  <si>
    <t>Autoutilitară</t>
  </si>
  <si>
    <t xml:space="preserve">Hărţi de risc natural </t>
  </si>
  <si>
    <t>Microbuz</t>
  </si>
  <si>
    <t>Server</t>
  </si>
  <si>
    <t>Claculatoare</t>
  </si>
  <si>
    <t>Total cap.67</t>
  </si>
  <si>
    <t>Elaborare proiect tehnic, detalii de execuţie, caiete de sarcini şi a documentaţiilor necesare obţinerii autorizaţiilor de construire, inclusiv asistenţă tehnică din partea proiectantului proiect Reabilitarea Palatului Culturii</t>
  </si>
  <si>
    <t>67.C</t>
  </si>
  <si>
    <t>Elaborare proiect tehnic, detalii de execuţie, caiete de sarcini şi a documentaţiilor necesare obţinerii autorizaţiilor de construire, inclusiv asistenţă tehnică din partea proiectantului proiect Reabilitarea Muzeului de Ştiinţele Naturii</t>
  </si>
  <si>
    <t>Total cap.74, din care:</t>
  </si>
  <si>
    <t xml:space="preserve">Sistem de supraveghere video obiective de investiţii Depozit zonal şi instalaţia TMB  Sînpaul şi Staţia de sortare/transfer/compostare Cristeşti </t>
  </si>
  <si>
    <t>74.C</t>
  </si>
  <si>
    <t>Analiză de risc la securitate fizică pentru obiectivele de investiţii realizate în cadrul SMIDS</t>
  </si>
  <si>
    <t>Branşare utilităţi staţie de sortare, transfer, compostare Cristeşti la reţeaua de apă - canal</t>
  </si>
  <si>
    <t>74.B</t>
  </si>
  <si>
    <t>Servicii de cadastru privind întăbularea suprafeţelor de teren expropriate aferente drumului de acces la depozitul zonal Sînpaul</t>
  </si>
  <si>
    <t>Licenţă sistem de operare, office, antivirus</t>
  </si>
  <si>
    <t>Remedierea disfuncţiunilor la drumul de acces la celulă identificate de operator după începerea operării la Depozitul Zonal Sânpaul</t>
  </si>
  <si>
    <t>Remedierea disfuncţiunilor identificate de operator după începerea operării la Depozitul Zonal Sânpaul (asigurare alimentare cu apă în cantitatea necesară activităţii din depozit)</t>
  </si>
  <si>
    <t>Total cap.84, din care:</t>
  </si>
  <si>
    <t>RK suprafeţe de mişcare şi RESA (inclusiv instalaţii aferente) – execuție lucrări, avize, taxe, acorduri şi asistenţă tehnică</t>
  </si>
  <si>
    <t>84.B</t>
  </si>
  <si>
    <t>Proiectare şi execuţie "Amenajare sediu Serviciu  de Întreţinere Drumuri Judeţene" (inclusiv taxe şi avize),asistenţă tehnică, taxe ISC</t>
  </si>
  <si>
    <t>84.A</t>
  </si>
  <si>
    <t>Asistenţă tehnică din partea proiectantului DJ 135</t>
  </si>
  <si>
    <t>84.C</t>
  </si>
  <si>
    <t xml:space="preserve">Dotări Serviciu de întreținere drumuri județene, total din care:
</t>
  </si>
  <si>
    <t>4.1</t>
  </si>
  <si>
    <t xml:space="preserve">Autoutilitară  </t>
  </si>
  <si>
    <t>4.2</t>
  </si>
  <si>
    <t>Miniexcavator şanturi</t>
  </si>
  <si>
    <t>4.3</t>
  </si>
  <si>
    <t>Dispozitiv hidraulic desfundat podeţe pe MAN</t>
  </si>
  <si>
    <t>4.4</t>
  </si>
  <si>
    <t>Perie rotativa pentru MAN</t>
  </si>
  <si>
    <t>4.5</t>
  </si>
  <si>
    <t>Suflantă de aer</t>
  </si>
  <si>
    <t>Investiţii conform program de drumuri</t>
  </si>
  <si>
    <t>SPJ SALVAMONT total, din care:</t>
  </si>
  <si>
    <t>54</t>
  </si>
  <si>
    <t>1</t>
  </si>
  <si>
    <t>Maşină de teren</t>
  </si>
  <si>
    <t>54.C</t>
  </si>
  <si>
    <t>2</t>
  </si>
  <si>
    <t>Refugii montane demontabile 4 buc</t>
  </si>
  <si>
    <t>3</t>
  </si>
  <si>
    <t>Cort gonflabil 1 buc</t>
  </si>
  <si>
    <t>4</t>
  </si>
  <si>
    <t>Cască de protecţie scafandru peşteră 2 buc</t>
  </si>
  <si>
    <t>5</t>
  </si>
  <si>
    <t>Computer de scafandru peşteră 2 buc</t>
  </si>
  <si>
    <t>CENTRUL ŞCOLAR PENTRU EDUCAŢIE INCLUZIVĂ NR.1</t>
  </si>
  <si>
    <t>Proiectare şi execuţie amplasare/construcţie rampă pentru persoane cu dizabilităţi la intrarea în unitatea şcolară şi construcţia/adaptarea toaletelor pentru persoanele cu dizabilităţi</t>
  </si>
  <si>
    <t>65.C</t>
  </si>
  <si>
    <t>CENTRUL ŞCOLAR PENTRU EDUCAŢIE INCLUZIVĂ NR.2</t>
  </si>
  <si>
    <t>Program antivirus 10 buc</t>
  </si>
  <si>
    <t>Calculatoare 2 buc</t>
  </si>
  <si>
    <t>Uşi metalice pentru exterior 2 buc</t>
  </si>
  <si>
    <t>Soft Tacho Manager 1 buc</t>
  </si>
  <si>
    <t>Raport pshihologic-redactare şi evaluare</t>
  </si>
  <si>
    <t>DSM V-Manual de diagnostic şi clasificare statistică a tulburărilor mentale 1 buc</t>
  </si>
  <si>
    <t>Kit DDST II+PDQ (sortare manuală) 1 buc</t>
  </si>
  <si>
    <t>Kit-Gata pentru şcoală (sortare manuală) 1 buc</t>
  </si>
  <si>
    <t>UNITĂŢI SANITARE, din care:</t>
  </si>
  <si>
    <t>SPITALUL CLINIC JUDEŢEAN MUREŞ total, din care:</t>
  </si>
  <si>
    <t>Microscop de rutină 2 bucăți</t>
  </si>
  <si>
    <t>66.C</t>
  </si>
  <si>
    <t>Citocentrifugă 2 bucăți</t>
  </si>
  <si>
    <t>Microtom semi-automat rotativ 2 bucăți</t>
  </si>
  <si>
    <t>Aparat de radiologie digital secția clinică pediatrie</t>
  </si>
  <si>
    <t>Servicii de realizare a Documentaţiei pentru Avizarea Lucrărilor de Intervenţie, Auditului energetic şi Expertiză tehnică pentru investiţia „Eficientizare energetică și lucrări conexe a clădirii Secţiei de Pneumologie din cadrul Spitalului Clinic Judeţean Mureş” investiţia „Eficientizare energetică și lucrări conexe a clădirii Secţiei de Pneumologie din cadrul Spitalului Clinic Judeţean Mureş”</t>
  </si>
  <si>
    <r>
      <t xml:space="preserve">Servicii de realizare </t>
    </r>
    <r>
      <rPr>
        <sz val="10"/>
        <color indexed="8"/>
        <rFont val="Arial Narrow"/>
        <family val="2"/>
      </rPr>
      <t>a Documentaţiei pentru Avizarea Lucrărilor de Intervenţie, Auditului energetic şi Expertiză tehnică pentru investiţia „Eficientizare energetică și lucrări conexe a clădirii Oncologie şi Compartimentului de Radioterapie  din cadrul Spitalului Clinic Judeţean Mureş”</t>
    </r>
  </si>
  <si>
    <t>Reparaţii capitale faţade, recompartimentări interioare sediu administrativ</t>
  </si>
  <si>
    <t>Storage (unitate de stocare ataşata server-ului)</t>
  </si>
  <si>
    <t>Centrifugă separare plasmă 3 bucăți</t>
  </si>
  <si>
    <t>Turn laparoscopie 3D pentru urologie</t>
  </si>
  <si>
    <t>Ecograf 3 bucăți</t>
  </si>
  <si>
    <t>Ecograf de înaltă performanță pentru ecografie fetală și ginecologică 3D/4D</t>
  </si>
  <si>
    <t>Platformă electrochirurgie cu accesori</t>
  </si>
  <si>
    <t>Developeză  automată</t>
  </si>
  <si>
    <t>Aparat ventilație neonatală</t>
  </si>
  <si>
    <t>Instrumente chirurgicale pentru sălile de operație</t>
  </si>
  <si>
    <t>Pulsoximetru 3 bucăți</t>
  </si>
  <si>
    <t>SPITALUL MUNICIPAL TÂRNĂVENI total, din care:</t>
  </si>
  <si>
    <t>Computer tomograf</t>
  </si>
  <si>
    <t>D.A.L.I. – Reabilitarea şi modernizarea Pavilionului Pediatrie pentru creşterea eficienței energetice</t>
  </si>
  <si>
    <t>D.A.L.I.-Reabilitarea şi modernizarea Pavilonului de Boli Infecţioase pentru creşterea eficienţei energetice.</t>
  </si>
  <si>
    <t>Expertiză tehnică Pavilion central în vederea reabilitării subsolului</t>
  </si>
  <si>
    <t>Aspirator secreţii 3 buc</t>
  </si>
  <si>
    <t>Monitor funcţii vitale  3 buc</t>
  </si>
  <si>
    <t>Electrocardiograf</t>
  </si>
  <si>
    <t>Injectomate 2 buc</t>
  </si>
  <si>
    <t>Lampă bactericidă 2 buc</t>
  </si>
  <si>
    <t>Pulsoximetru</t>
  </si>
  <si>
    <t>Trusă instrumentar chirurgical</t>
  </si>
  <si>
    <t>Negatoscop pentru interpretarea filmelor de mamografie</t>
  </si>
  <si>
    <t>Casete radiologice cu ecrane intensificatoare</t>
  </si>
  <si>
    <t>Audiometru neonatal portabil  Eco-Screen( cu sistem OAE si ABR)</t>
  </si>
  <si>
    <t>Lampă fototerapie</t>
  </si>
  <si>
    <t>Autoclav</t>
  </si>
  <si>
    <t>Centrifugă de laborator (minim 28 locuri)</t>
  </si>
  <si>
    <t>Microscop binocular cu imersie cu micrometru</t>
  </si>
  <si>
    <t>Laparoscop</t>
  </si>
  <si>
    <t>Rampă acces pentru persoane cu dizabilităţi Pavilion Neuto-Pshiatrie</t>
  </si>
  <si>
    <t>Înlocuire tâmplărie de lemn cu tâmplărie PVC Pavilion Pediatrie</t>
  </si>
  <si>
    <t>UNITĂŢI DE CULTURĂ total, din care:</t>
  </si>
  <si>
    <t>MUZEUL JUDEŢEAN MUREŞ total, din care:</t>
  </si>
  <si>
    <t>SECTIA ISTORIE</t>
  </si>
  <si>
    <t>Achiziţii Artmark</t>
  </si>
  <si>
    <t>PALATUL CULTURII</t>
  </si>
  <si>
    <t>Dren asanare şi membrană hidroizolatoare Palatul Culturii</t>
  </si>
  <si>
    <t>68.B</t>
  </si>
  <si>
    <t>CENTRUL JUDEŢEAN PENTRU CULTURĂ TRADIŢIONALĂ ŞI EDUCAŢIE ARTISTICĂ-MUREŞ</t>
  </si>
  <si>
    <t>Amplificator pentru chitară electrică 1 buc</t>
  </si>
  <si>
    <t>Acordeon 1 buc</t>
  </si>
  <si>
    <t>Aparat foto +kit 1 buc</t>
  </si>
  <si>
    <t>Laptop 1 buc</t>
  </si>
  <si>
    <t>ANSAMBLUL ARTISTIC MUREŞ</t>
  </si>
  <si>
    <t>Tehnică de sunet deplasare (microfoane ,boxe, mixer)</t>
  </si>
  <si>
    <t>Videoproiector deplasare</t>
  </si>
  <si>
    <t>Sistem de încălzire</t>
  </si>
  <si>
    <t>Sistem informatic (calculator, laptop, licenta)</t>
  </si>
  <si>
    <t>FILARMONICA DE STAT TÎRGU MUREŞ total, din care:</t>
  </si>
  <si>
    <t>Trombon</t>
  </si>
  <si>
    <t>Trompetă</t>
  </si>
  <si>
    <t>TEATRUL PENTRU COPII ŞI TINERET ARIEL TÂRGU MUREŞ total, din care:</t>
  </si>
  <si>
    <t>Structuri metalice panou</t>
  </si>
  <si>
    <t>BIBLIOTECA JUDEŢEANĂ MUREŞ</t>
  </si>
  <si>
    <t>Aparate de aer condiţionat</t>
  </si>
  <si>
    <t>Restaurare frescă</t>
  </si>
  <si>
    <t>DIRECŢIA GENERALĂ DE ASISTENŢĂ SOCIALĂ ŞI PROTECŢIA COPILULUI MUREŞ total, din care:</t>
  </si>
  <si>
    <t>LUCRARI IN CONTINUARE</t>
  </si>
  <si>
    <t>Împrejmuire şi căi de acces la CIA Reghin</t>
  </si>
  <si>
    <t>68.A</t>
  </si>
  <si>
    <t>Reabilitare şi extindere clădire CRCDN Ceuaşu de Câmpie 417</t>
  </si>
  <si>
    <t>Alimentare cu energie electrică la CRRN Reghin</t>
  </si>
  <si>
    <t>Amenajare bucătărie la CRRN Reghin</t>
  </si>
  <si>
    <t>Modificarea instalațiilor exterioare de alimentare cu apă și canalizare menajeră aferente CRRN Reghin</t>
  </si>
  <si>
    <t>LUCRARI NOI</t>
  </si>
  <si>
    <t>CRCDN STR. BRANULUI NR. 3 - Adaptarea băii de la parter la nevoile copiilor cu dizabilităţi locomotorii</t>
  </si>
  <si>
    <t>CRCDN STR. BRANULUI NR. 3 - Ansamblu joacă copii</t>
  </si>
  <si>
    <t>CRCDN STR. SLATINA NR. 13 - Centrală termică</t>
  </si>
  <si>
    <t>CRCDN STR. SLATINA NR. 13 - Ansamblu joacă copii</t>
  </si>
  <si>
    <t>CRCDN STR. TREBELY NR. 3 - Rampă de acces</t>
  </si>
  <si>
    <t>CRCDN STR. TREBELY NR. 3 - Ansamblu joacă copii</t>
  </si>
  <si>
    <t>CRCDN CEUAŞ- STR. LAPOŞA  NR. 185 - Ansamblu joacă copii</t>
  </si>
  <si>
    <t>CRCDN CEUAŞ- STR. PRIMĂRIEI  NR. 417 - Pavaj drum acces poarta-casă</t>
  </si>
  <si>
    <t>CRCDN CEUAŞ- STR. PRIMĂRIEI  NR. 417 -  Ansamblu joacă copii</t>
  </si>
  <si>
    <t>CTF TÂRNĂVENI STR. LEBEDEI  NR. 6 - Modificare cameră educaţie</t>
  </si>
  <si>
    <t>CSCDN SIGHIŞOARA - Modificarea sistemului de acaparare a apei pluviale de pe acoperiş</t>
  </si>
  <si>
    <t>CSCDN SIGHIŞOARA - Remedierea sistemului de canalizare şi separarea acestuia de reţeaua orasului</t>
  </si>
  <si>
    <t>CRRN LUDUŞ - Amenajare teren sport</t>
  </si>
  <si>
    <t>CRRN LUDUŞ - Amenajare şi dotare club la subsolul clădirii</t>
  </si>
  <si>
    <t>CIA CĂPUŞU DE CÂMPIE - Amenajare rampă de acces între locaţia CIA şi LP</t>
  </si>
  <si>
    <t>CIA CĂPUŞU DE CÂMPIE - Nivelare şi amenajare spaţiu după clădirea CITO şi LP</t>
  </si>
  <si>
    <t xml:space="preserve">CIA CĂPUŞU DE CÂMPIE - Sifon pardoseală CITO </t>
  </si>
  <si>
    <t>CIA CĂPUŞU DE CÂMPIE - Amenajare spaţiu păstrare tomberoane gunoi menajer</t>
  </si>
  <si>
    <t>CRRN REGHIN - Instalaţie electrică</t>
  </si>
  <si>
    <t>CRRN REGHIN - Înlocuire conducte apă</t>
  </si>
  <si>
    <t>DOTARI INDEPENDENTE</t>
  </si>
  <si>
    <t>CRRN Călugăreni-centrale termice</t>
  </si>
  <si>
    <t>68.C</t>
  </si>
  <si>
    <t xml:space="preserve">CIA LUNCA MUREŞ - Calculatoare </t>
  </si>
  <si>
    <t>CRRN REGHIN - Sistem detecţie şi avertizare incendiu</t>
  </si>
  <si>
    <t>DGASPC SEDIU - Program antivirus</t>
  </si>
  <si>
    <t>DGASPC SEDIU - Centrale termice - 2 buc</t>
  </si>
  <si>
    <t>Cămin IDECIU -Sistem automatizat poartă acces</t>
  </si>
  <si>
    <t>SF+PROIECTE</t>
  </si>
  <si>
    <t>SF- SIRU -- Aer condiţionat la mansardă , cabinet medical şi izolator</t>
  </si>
  <si>
    <t>SF sistem voltaic CRRN Brâncoveneşti</t>
  </si>
  <si>
    <t>84</t>
  </si>
  <si>
    <t>RA AEROPORT TRANSILVANIA, total din care:</t>
  </si>
  <si>
    <t>Autospecială de stins incendii de aeroport</t>
  </si>
  <si>
    <t>Efectuare de masuratori topografice de obstacolare si set de date de aerodrom conform REG UE139/2014(Lot I+Lot II+Lot III)</t>
  </si>
  <si>
    <t>Achiziţionare siteme PC, hărţi caroiate, legături telefonice, staţii emisie-recepţie (realizare centru de criză) etapa I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</si>
  <si>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</si>
  <si>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</si>
  <si>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</si>
  <si>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Documentaţie de avizare a lucrărilor de intervenţii (DALI) şi proiect tehnic RK suprafeţe de mişcare şi RESA (inclusiv instalaţii aferente)</t>
  </si>
  <si>
    <t>Upgrade sistem procesare şi control pasageri (CMS)</t>
  </si>
  <si>
    <t>Componente sistem control acces auto</t>
  </si>
  <si>
    <t xml:space="preserve">Realizare studii de prefezabilitate şi fezabilitate pentru modernizarea aeroportului şi includerea şi a obiectivelor din Master Plan </t>
  </si>
  <si>
    <t>Hartă strategică de zgomot şi Plan de măsuri</t>
  </si>
  <si>
    <t>Proceduri de zbor</t>
  </si>
  <si>
    <t>Studiu ornitologic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</si>
</sst>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b/>
      <sz val="10"/>
      <color indexed="30"/>
      <name val="Arial Narrow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9" tint="-0.4999699890613556"/>
      <name val="Arial Narrow"/>
      <family val="2"/>
    </font>
    <font>
      <b/>
      <sz val="10"/>
      <color rgb="FF0000FF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164" fontId="5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7" fillId="33" borderId="12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wrapText="1"/>
    </xf>
    <xf numFmtId="3" fontId="47" fillId="33" borderId="1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8" fillId="34" borderId="10" xfId="0" applyFont="1" applyFill="1" applyBorder="1" applyAlignment="1">
      <alignment wrapText="1"/>
    </xf>
    <xf numFmtId="49" fontId="46" fillId="34" borderId="10" xfId="51" applyNumberFormat="1" applyFont="1" applyFill="1" applyBorder="1" applyAlignment="1">
      <alignment vertical="center" wrapText="1"/>
      <protection/>
    </xf>
    <xf numFmtId="0" fontId="48" fillId="34" borderId="10" xfId="0" applyFont="1" applyFill="1" applyBorder="1" applyAlignment="1">
      <alignment horizontal="center" wrapText="1"/>
    </xf>
    <xf numFmtId="3" fontId="48" fillId="34" borderId="12" xfId="0" applyNumberFormat="1" applyFont="1" applyFill="1" applyBorder="1" applyAlignment="1">
      <alignment horizontal="right"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5" fillId="0" borderId="12" xfId="0" applyFont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45" fillId="35" borderId="12" xfId="0" applyFont="1" applyFill="1" applyBorder="1" applyAlignment="1">
      <alignment wrapText="1"/>
    </xf>
    <xf numFmtId="0" fontId="46" fillId="0" borderId="10" xfId="0" applyFont="1" applyFill="1" applyBorder="1" applyAlignment="1">
      <alignment vertical="center" wrapText="1"/>
    </xf>
    <xf numFmtId="3" fontId="46" fillId="35" borderId="10" xfId="0" applyNumberFormat="1" applyFont="1" applyFill="1" applyBorder="1" applyAlignment="1">
      <alignment horizontal="right"/>
    </xf>
    <xf numFmtId="0" fontId="50" fillId="35" borderId="0" xfId="0" applyFont="1" applyFill="1" applyAlignment="1">
      <alignment/>
    </xf>
    <xf numFmtId="49" fontId="45" fillId="35" borderId="12" xfId="0" applyNumberFormat="1" applyFont="1" applyFill="1" applyBorder="1" applyAlignment="1">
      <alignment horizontal="right" wrapText="1"/>
    </xf>
    <xf numFmtId="0" fontId="45" fillId="0" borderId="10" xfId="0" applyFont="1" applyBorder="1" applyAlignment="1">
      <alignment/>
    </xf>
    <xf numFmtId="3" fontId="45" fillId="35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left"/>
    </xf>
    <xf numFmtId="3" fontId="45" fillId="35" borderId="12" xfId="0" applyNumberFormat="1" applyFont="1" applyFill="1" applyBorder="1" applyAlignment="1">
      <alignment horizontal="right"/>
    </xf>
    <xf numFmtId="0" fontId="51" fillId="35" borderId="0" xfId="0" applyFont="1" applyFill="1" applyAlignment="1">
      <alignment/>
    </xf>
    <xf numFmtId="0" fontId="52" fillId="35" borderId="0" xfId="0" applyFont="1" applyFill="1" applyAlignment="1">
      <alignment/>
    </xf>
    <xf numFmtId="49" fontId="48" fillId="34" borderId="10" xfId="51" applyNumberFormat="1" applyFont="1" applyFill="1" applyBorder="1" applyAlignment="1">
      <alignment horizontal="right" wrapText="1"/>
      <protection/>
    </xf>
    <xf numFmtId="49" fontId="46" fillId="34" borderId="10" xfId="51" applyNumberFormat="1" applyFont="1" applyFill="1" applyBorder="1" applyAlignment="1">
      <alignment wrapText="1"/>
      <protection/>
    </xf>
    <xf numFmtId="49" fontId="48" fillId="34" borderId="10" xfId="51" applyNumberFormat="1" applyFont="1" applyFill="1" applyBorder="1" applyAlignment="1">
      <alignment horizontal="center" wrapText="1"/>
      <protection/>
    </xf>
    <xf numFmtId="3" fontId="48" fillId="34" borderId="10" xfId="0" applyNumberFormat="1" applyFont="1" applyFill="1" applyBorder="1" applyAlignment="1">
      <alignment horizontal="right"/>
    </xf>
    <xf numFmtId="49" fontId="45" fillId="35" borderId="10" xfId="51" applyNumberFormat="1" applyFont="1" applyFill="1" applyBorder="1" applyAlignment="1">
      <alignment horizontal="right" wrapText="1"/>
      <protection/>
    </xf>
    <xf numFmtId="49" fontId="45" fillId="35" borderId="12" xfId="51" applyNumberFormat="1" applyFont="1" applyFill="1" applyBorder="1" applyAlignment="1">
      <alignment wrapText="1"/>
      <protection/>
    </xf>
    <xf numFmtId="49" fontId="8" fillId="35" borderId="10" xfId="51" applyNumberFormat="1" applyFont="1" applyFill="1" applyBorder="1" applyAlignment="1">
      <alignment horizontal="center" wrapText="1"/>
      <protection/>
    </xf>
    <xf numFmtId="3" fontId="8" fillId="35" borderId="10" xfId="0" applyNumberFormat="1" applyFont="1" applyFill="1" applyBorder="1" applyAlignment="1">
      <alignment horizontal="right"/>
    </xf>
    <xf numFmtId="3" fontId="48" fillId="35" borderId="10" xfId="0" applyNumberFormat="1" applyFont="1" applyFill="1" applyBorder="1" applyAlignment="1">
      <alignment horizontal="right"/>
    </xf>
    <xf numFmtId="0" fontId="45" fillId="35" borderId="0" xfId="0" applyFont="1" applyFill="1" applyAlignment="1">
      <alignment/>
    </xf>
    <xf numFmtId="0" fontId="48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3" fontId="48" fillId="36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horizontal="right" wrapText="1"/>
    </xf>
    <xf numFmtId="0" fontId="45" fillId="36" borderId="10" xfId="0" applyFont="1" applyFill="1" applyBorder="1" applyAlignment="1">
      <alignment horizontal="center" wrapText="1"/>
    </xf>
    <xf numFmtId="3" fontId="48" fillId="36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wrapText="1"/>
    </xf>
    <xf numFmtId="0" fontId="53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45" fillId="0" borderId="10" xfId="0" applyNumberFormat="1" applyFont="1" applyBorder="1" applyAlignment="1">
      <alignment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3" fontId="45" fillId="0" borderId="1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0" fontId="45" fillId="35" borderId="14" xfId="0" applyFont="1" applyFill="1" applyBorder="1" applyAlignment="1">
      <alignment wrapText="1"/>
    </xf>
    <xf numFmtId="0" fontId="45" fillId="35" borderId="15" xfId="0" applyFont="1" applyFill="1" applyBorder="1" applyAlignment="1">
      <alignment wrapText="1"/>
    </xf>
    <xf numFmtId="3" fontId="2" fillId="0" borderId="12" xfId="0" applyNumberFormat="1" applyFont="1" applyBorder="1" applyAlignment="1">
      <alignment horizontal="right" wrapText="1"/>
    </xf>
    <xf numFmtId="3" fontId="45" fillId="0" borderId="12" xfId="0" applyNumberFormat="1" applyFont="1" applyBorder="1" applyAlignment="1">
      <alignment/>
    </xf>
    <xf numFmtId="0" fontId="3" fillId="34" borderId="12" xfId="0" applyFont="1" applyFill="1" applyBorder="1" applyAlignment="1">
      <alignment horizontal="right" wrapText="1"/>
    </xf>
    <xf numFmtId="49" fontId="46" fillId="34" borderId="12" xfId="51" applyNumberFormat="1" applyFont="1" applyFill="1" applyBorder="1" applyAlignment="1">
      <alignment wrapText="1"/>
      <protection/>
    </xf>
    <xf numFmtId="0" fontId="45" fillId="34" borderId="12" xfId="0" applyFont="1" applyFill="1" applyBorder="1" applyAlignment="1">
      <alignment horizontal="center" wrapText="1"/>
    </xf>
    <xf numFmtId="0" fontId="12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/>
    </xf>
    <xf numFmtId="0" fontId="46" fillId="35" borderId="0" xfId="0" applyFont="1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49" fontId="8" fillId="33" borderId="16" xfId="51" applyNumberFormat="1" applyFont="1" applyFill="1" applyBorder="1" applyAlignment="1">
      <alignment horizontal="right" wrapText="1"/>
      <protection/>
    </xf>
    <xf numFmtId="0" fontId="53" fillId="33" borderId="16" xfId="0" applyFont="1" applyFill="1" applyBorder="1" applyAlignment="1">
      <alignment wrapText="1"/>
    </xf>
    <xf numFmtId="0" fontId="45" fillId="33" borderId="16" xfId="0" applyFont="1" applyFill="1" applyBorder="1" applyAlignment="1">
      <alignment horizontal="center"/>
    </xf>
    <xf numFmtId="3" fontId="53" fillId="33" borderId="12" xfId="0" applyNumberFormat="1" applyFont="1" applyFill="1" applyBorder="1" applyAlignment="1">
      <alignment horizontal="right"/>
    </xf>
    <xf numFmtId="0" fontId="8" fillId="35" borderId="10" xfId="51" applyNumberFormat="1" applyFont="1" applyFill="1" applyBorder="1" applyAlignment="1">
      <alignment horizontal="right" wrapText="1"/>
      <protection/>
    </xf>
    <xf numFmtId="3" fontId="45" fillId="0" borderId="17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/>
    </xf>
    <xf numFmtId="49" fontId="8" fillId="33" borderId="12" xfId="51" applyNumberFormat="1" applyFont="1" applyFill="1" applyBorder="1" applyAlignment="1">
      <alignment horizontal="right" wrapText="1"/>
      <protection/>
    </xf>
    <xf numFmtId="0" fontId="53" fillId="33" borderId="12" xfId="0" applyFont="1" applyFill="1" applyBorder="1" applyAlignment="1">
      <alignment wrapText="1"/>
    </xf>
    <xf numFmtId="0" fontId="53" fillId="33" borderId="12" xfId="0" applyFont="1" applyFill="1" applyBorder="1" applyAlignment="1">
      <alignment horizontal="center" wrapText="1"/>
    </xf>
    <xf numFmtId="49" fontId="8" fillId="35" borderId="10" xfId="51" applyNumberFormat="1" applyFont="1" applyFill="1" applyBorder="1" applyAlignment="1">
      <alignment horizontal="right" wrapText="1"/>
      <protection/>
    </xf>
    <xf numFmtId="49" fontId="8" fillId="33" borderId="10" xfId="51" applyNumberFormat="1" applyFont="1" applyFill="1" applyBorder="1" applyAlignment="1">
      <alignment horizontal="right" wrapText="1"/>
      <protection/>
    </xf>
    <xf numFmtId="0" fontId="53" fillId="33" borderId="10" xfId="0" applyFont="1" applyFill="1" applyBorder="1" applyAlignment="1">
      <alignment wrapText="1"/>
    </xf>
    <xf numFmtId="49" fontId="53" fillId="33" borderId="10" xfId="51" applyNumberFormat="1" applyFont="1" applyFill="1" applyBorder="1" applyAlignment="1">
      <alignment horizontal="center" wrapText="1"/>
      <protection/>
    </xf>
    <xf numFmtId="0" fontId="45" fillId="0" borderId="12" xfId="0" applyFont="1" applyBorder="1" applyAlignment="1">
      <alignment/>
    </xf>
    <xf numFmtId="3" fontId="53" fillId="33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left" wrapText="1"/>
    </xf>
    <xf numFmtId="0" fontId="46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left" vertical="top" wrapText="1"/>
    </xf>
    <xf numFmtId="3" fontId="3" fillId="37" borderId="10" xfId="0" applyNumberFormat="1" applyFont="1" applyFill="1" applyBorder="1" applyAlignment="1">
      <alignment wrapText="1"/>
    </xf>
    <xf numFmtId="3" fontId="3" fillId="37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vertical="top" wrapText="1"/>
    </xf>
    <xf numFmtId="3" fontId="45" fillId="35" borderId="10" xfId="0" applyNumberFormat="1" applyFont="1" applyFill="1" applyBorder="1" applyAlignment="1">
      <alignment/>
    </xf>
    <xf numFmtId="3" fontId="8" fillId="35" borderId="12" xfId="0" applyNumberFormat="1" applyFont="1" applyFill="1" applyBorder="1" applyAlignment="1">
      <alignment wrapText="1"/>
    </xf>
    <xf numFmtId="3" fontId="8" fillId="35" borderId="10" xfId="0" applyNumberFormat="1" applyFont="1" applyFill="1" applyBorder="1" applyAlignment="1">
      <alignment horizontal="right" wrapText="1"/>
    </xf>
    <xf numFmtId="3" fontId="3" fillId="37" borderId="10" xfId="0" applyNumberFormat="1" applyFont="1" applyFill="1" applyBorder="1" applyAlignment="1">
      <alignment horizontal="right" vertical="top" wrapText="1"/>
    </xf>
    <xf numFmtId="3" fontId="8" fillId="35" borderId="10" xfId="0" applyNumberFormat="1" applyFont="1" applyFill="1" applyBorder="1" applyAlignment="1">
      <alignment wrapText="1"/>
    </xf>
    <xf numFmtId="3" fontId="8" fillId="35" borderId="1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5" fillId="35" borderId="0" xfId="0" applyFont="1" applyFill="1" applyAlignment="1">
      <alignment wrapText="1"/>
    </xf>
    <xf numFmtId="0" fontId="45" fillId="0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48" fillId="34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 wrapText="1"/>
    </xf>
    <xf numFmtId="3" fontId="45" fillId="0" borderId="10" xfId="0" applyNumberFormat="1" applyFont="1" applyFill="1" applyBorder="1" applyAlignment="1">
      <alignment horizontal="right" wrapText="1"/>
    </xf>
    <xf numFmtId="3" fontId="45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2" sqref="I12"/>
    </sheetView>
  </sheetViews>
  <sheetFormatPr defaultColWidth="9.140625" defaultRowHeight="15"/>
  <cols>
    <col min="1" max="1" width="5.00390625" style="1" customWidth="1"/>
    <col min="2" max="2" width="63.8515625" style="1" customWidth="1"/>
    <col min="3" max="3" width="8.00390625" style="1" customWidth="1"/>
    <col min="4" max="4" width="9.8515625" style="5" customWidth="1"/>
    <col min="5" max="5" width="9.28125" style="5" customWidth="1"/>
    <col min="6" max="6" width="10.57421875" style="5" customWidth="1"/>
    <col min="7" max="7" width="11.140625" style="4" bestFit="1" customWidth="1"/>
    <col min="8" max="16384" width="9.140625" style="4" customWidth="1"/>
  </cols>
  <sheetData>
    <row r="1" spans="4:6" ht="14.25">
      <c r="D1" s="2"/>
      <c r="E1" s="2"/>
      <c r="F1" s="3"/>
    </row>
    <row r="2" spans="1:6" ht="12.75" customHeight="1">
      <c r="A2" s="147" t="s">
        <v>0</v>
      </c>
      <c r="B2" s="149" t="s">
        <v>1</v>
      </c>
      <c r="C2" s="147" t="s">
        <v>2</v>
      </c>
      <c r="D2" s="152" t="s">
        <v>3</v>
      </c>
      <c r="E2" s="153" t="s">
        <v>4</v>
      </c>
      <c r="F2" s="154"/>
    </row>
    <row r="3" spans="1:6" ht="49.5" customHeight="1">
      <c r="A3" s="148"/>
      <c r="B3" s="150"/>
      <c r="C3" s="151"/>
      <c r="D3" s="152"/>
      <c r="E3" s="6" t="s">
        <v>5</v>
      </c>
      <c r="F3" s="7" t="s">
        <v>6</v>
      </c>
    </row>
    <row r="4" spans="1:6" ht="15" thickBot="1">
      <c r="A4" s="8">
        <v>0</v>
      </c>
      <c r="B4" s="9">
        <v>1</v>
      </c>
      <c r="C4" s="8">
        <v>2</v>
      </c>
      <c r="D4" s="8" t="s">
        <v>7</v>
      </c>
      <c r="E4" s="10">
        <v>4</v>
      </c>
      <c r="F4" s="10">
        <v>5</v>
      </c>
    </row>
    <row r="5" spans="1:7" ht="15" thickTop="1">
      <c r="A5" s="11"/>
      <c r="B5" s="12" t="s">
        <v>8</v>
      </c>
      <c r="C5" s="13"/>
      <c r="D5" s="14">
        <f>D6+D46+D48+D57+D99+D123+D161+D40</f>
        <v>129795000</v>
      </c>
      <c r="E5" s="14">
        <f>E6+E46+E48+E57+E99+E123+E161+E40</f>
        <v>127382000</v>
      </c>
      <c r="F5" s="14">
        <f>F6+F46+F48+F57+F99+F123+F161+F40</f>
        <v>2413000</v>
      </c>
      <c r="G5" s="15"/>
    </row>
    <row r="6" spans="1:7" ht="14.25">
      <c r="A6" s="16"/>
      <c r="B6" s="17" t="s">
        <v>9</v>
      </c>
      <c r="C6" s="18"/>
      <c r="D6" s="19">
        <f>D7+D18+D29+D21</f>
        <v>116863000</v>
      </c>
      <c r="E6" s="19">
        <f>E7+E18+E29+E21</f>
        <v>116863000</v>
      </c>
      <c r="F6" s="19">
        <f>F7+F18+F29+F21</f>
        <v>0</v>
      </c>
      <c r="G6" s="15"/>
    </row>
    <row r="7" spans="1:256" s="24" customFormat="1" ht="14.25">
      <c r="A7" s="20"/>
      <c r="B7" s="21" t="s">
        <v>10</v>
      </c>
      <c r="C7" s="22"/>
      <c r="D7" s="23">
        <f>SUM(D8:D17)</f>
        <v>1068000</v>
      </c>
      <c r="E7" s="23">
        <f>SUM(E8:E17)</f>
        <v>1068000</v>
      </c>
      <c r="F7" s="23">
        <f>SUM(F8:F17)</f>
        <v>0</v>
      </c>
      <c r="G7" s="1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6" ht="27">
      <c r="A8" s="25">
        <v>1</v>
      </c>
      <c r="B8" s="26" t="s">
        <v>11</v>
      </c>
      <c r="C8" s="27" t="s">
        <v>12</v>
      </c>
      <c r="D8" s="28">
        <f aca="true" t="shared" si="0" ref="D8:D17">E8+F8</f>
        <v>263000</v>
      </c>
      <c r="E8" s="28">
        <v>263000</v>
      </c>
      <c r="F8" s="23"/>
    </row>
    <row r="9" spans="1:6" ht="27">
      <c r="A9" s="25">
        <v>2</v>
      </c>
      <c r="B9" s="29" t="s">
        <v>13</v>
      </c>
      <c r="C9" s="27" t="s">
        <v>12</v>
      </c>
      <c r="D9" s="28">
        <f t="shared" si="0"/>
        <v>36000</v>
      </c>
      <c r="E9" s="28">
        <v>36000</v>
      </c>
      <c r="F9" s="23"/>
    </row>
    <row r="10" spans="1:6" ht="27">
      <c r="A10" s="25">
        <v>3</v>
      </c>
      <c r="B10" s="29" t="s">
        <v>14</v>
      </c>
      <c r="C10" s="27" t="s">
        <v>12</v>
      </c>
      <c r="D10" s="28">
        <f t="shared" si="0"/>
        <v>26000</v>
      </c>
      <c r="E10" s="28">
        <v>26000</v>
      </c>
      <c r="F10" s="23"/>
    </row>
    <row r="11" spans="1:6" ht="27">
      <c r="A11" s="25">
        <v>4</v>
      </c>
      <c r="B11" s="29" t="s">
        <v>15</v>
      </c>
      <c r="C11" s="30" t="s">
        <v>12</v>
      </c>
      <c r="D11" s="31">
        <f t="shared" si="0"/>
        <v>9000</v>
      </c>
      <c r="E11" s="31">
        <v>9000</v>
      </c>
      <c r="F11" s="23"/>
    </row>
    <row r="12" spans="1:6" ht="14.25">
      <c r="A12" s="25">
        <v>5</v>
      </c>
      <c r="B12" s="29" t="s">
        <v>16</v>
      </c>
      <c r="C12" s="27" t="s">
        <v>12</v>
      </c>
      <c r="D12" s="28">
        <f t="shared" si="0"/>
        <v>17000</v>
      </c>
      <c r="E12" s="28">
        <v>17000</v>
      </c>
      <c r="F12" s="23"/>
    </row>
    <row r="13" spans="1:6" ht="14.25">
      <c r="A13" s="25">
        <v>6</v>
      </c>
      <c r="B13" s="29" t="s">
        <v>17</v>
      </c>
      <c r="C13" s="27" t="s">
        <v>12</v>
      </c>
      <c r="D13" s="28">
        <f t="shared" si="0"/>
        <v>162000</v>
      </c>
      <c r="E13" s="28">
        <v>162000</v>
      </c>
      <c r="F13" s="23"/>
    </row>
    <row r="14" spans="1:6" ht="14.25">
      <c r="A14" s="25">
        <v>7</v>
      </c>
      <c r="B14" s="29" t="s">
        <v>18</v>
      </c>
      <c r="C14" s="27" t="s">
        <v>12</v>
      </c>
      <c r="D14" s="28">
        <f t="shared" si="0"/>
        <v>168000</v>
      </c>
      <c r="E14" s="28">
        <v>168000</v>
      </c>
      <c r="F14" s="23"/>
    </row>
    <row r="15" spans="1:6" ht="14.25">
      <c r="A15" s="25">
        <v>8</v>
      </c>
      <c r="B15" s="29" t="s">
        <v>19</v>
      </c>
      <c r="C15" s="27" t="s">
        <v>12</v>
      </c>
      <c r="D15" s="28">
        <f t="shared" si="0"/>
        <v>290000</v>
      </c>
      <c r="E15" s="28">
        <v>290000</v>
      </c>
      <c r="F15" s="23"/>
    </row>
    <row r="16" spans="1:6" ht="14.25">
      <c r="A16" s="25">
        <v>9</v>
      </c>
      <c r="B16" s="29" t="s">
        <v>20</v>
      </c>
      <c r="C16" s="27" t="s">
        <v>12</v>
      </c>
      <c r="D16" s="28">
        <f t="shared" si="0"/>
        <v>22000</v>
      </c>
      <c r="E16" s="28">
        <v>22000</v>
      </c>
      <c r="F16" s="23"/>
    </row>
    <row r="17" spans="1:6" ht="14.25">
      <c r="A17" s="25">
        <v>10</v>
      </c>
      <c r="B17" s="29" t="s">
        <v>21</v>
      </c>
      <c r="C17" s="27" t="s">
        <v>12</v>
      </c>
      <c r="D17" s="28">
        <f t="shared" si="0"/>
        <v>75000</v>
      </c>
      <c r="E17" s="28">
        <v>75000</v>
      </c>
      <c r="F17" s="23"/>
    </row>
    <row r="18" spans="1:256" s="24" customFormat="1" ht="14.25">
      <c r="A18" s="32"/>
      <c r="B18" s="21" t="s">
        <v>22</v>
      </c>
      <c r="C18" s="20"/>
      <c r="D18" s="23">
        <f>SUM(D19:D20)</f>
        <v>742000</v>
      </c>
      <c r="E18" s="23">
        <f>SUM(E19:E20)</f>
        <v>742000</v>
      </c>
      <c r="F18" s="23">
        <f>SUM(F19:F20)</f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6" ht="41.25">
      <c r="A19" s="25">
        <v>1</v>
      </c>
      <c r="B19" s="33" t="s">
        <v>23</v>
      </c>
      <c r="C19" s="27" t="s">
        <v>24</v>
      </c>
      <c r="D19" s="28">
        <f>E19+F19</f>
        <v>252000</v>
      </c>
      <c r="E19" s="28">
        <v>252000</v>
      </c>
      <c r="F19" s="23"/>
    </row>
    <row r="20" spans="1:6" ht="41.25">
      <c r="A20" s="25">
        <v>2</v>
      </c>
      <c r="B20" s="33" t="s">
        <v>25</v>
      </c>
      <c r="C20" s="27" t="s">
        <v>24</v>
      </c>
      <c r="D20" s="28">
        <f>E20+F20</f>
        <v>490000</v>
      </c>
      <c r="E20" s="28">
        <v>490000</v>
      </c>
      <c r="F20" s="23"/>
    </row>
    <row r="21" spans="1:6" ht="14.25">
      <c r="A21" s="25"/>
      <c r="B21" s="21" t="s">
        <v>26</v>
      </c>
      <c r="C21" s="27"/>
      <c r="D21" s="23">
        <f>SUM(D22:D28)</f>
        <v>1395000</v>
      </c>
      <c r="E21" s="23">
        <f>SUM(E22:E28)</f>
        <v>1395000</v>
      </c>
      <c r="F21" s="23">
        <f>SUM(F22:F28)</f>
        <v>0</v>
      </c>
    </row>
    <row r="22" spans="1:6" ht="27">
      <c r="A22" s="25">
        <v>1</v>
      </c>
      <c r="B22" s="33" t="s">
        <v>27</v>
      </c>
      <c r="C22" s="27" t="s">
        <v>28</v>
      </c>
      <c r="D22" s="28">
        <f aca="true" t="shared" si="1" ref="D22:D28">E22+F22</f>
        <v>143000</v>
      </c>
      <c r="E22" s="28">
        <v>143000</v>
      </c>
      <c r="F22" s="23"/>
    </row>
    <row r="23" spans="1:6" ht="14.25">
      <c r="A23" s="25">
        <v>2</v>
      </c>
      <c r="B23" s="33" t="s">
        <v>29</v>
      </c>
      <c r="C23" s="27" t="s">
        <v>28</v>
      </c>
      <c r="D23" s="28">
        <f t="shared" si="1"/>
        <v>24000</v>
      </c>
      <c r="E23" s="28">
        <v>24000</v>
      </c>
      <c r="F23" s="23"/>
    </row>
    <row r="24" spans="1:6" ht="27">
      <c r="A24" s="25">
        <v>3</v>
      </c>
      <c r="B24" s="33" t="s">
        <v>30</v>
      </c>
      <c r="C24" s="27" t="s">
        <v>31</v>
      </c>
      <c r="D24" s="28">
        <f t="shared" si="1"/>
        <v>60000</v>
      </c>
      <c r="E24" s="28">
        <v>60000</v>
      </c>
      <c r="F24" s="23"/>
    </row>
    <row r="25" spans="1:6" ht="27">
      <c r="A25" s="25">
        <v>4</v>
      </c>
      <c r="B25" s="33" t="s">
        <v>32</v>
      </c>
      <c r="C25" s="27" t="s">
        <v>28</v>
      </c>
      <c r="D25" s="28">
        <f t="shared" si="1"/>
        <v>12000</v>
      </c>
      <c r="E25" s="28">
        <v>12000</v>
      </c>
      <c r="F25" s="23"/>
    </row>
    <row r="26" spans="1:6" ht="14.25">
      <c r="A26" s="25">
        <v>5</v>
      </c>
      <c r="B26" s="33" t="s">
        <v>33</v>
      </c>
      <c r="C26" s="27" t="s">
        <v>28</v>
      </c>
      <c r="D26" s="28">
        <f t="shared" si="1"/>
        <v>3000</v>
      </c>
      <c r="E26" s="28">
        <v>3000</v>
      </c>
      <c r="F26" s="23"/>
    </row>
    <row r="27" spans="1:6" ht="27">
      <c r="A27" s="25">
        <v>6</v>
      </c>
      <c r="B27" s="33" t="s">
        <v>34</v>
      </c>
      <c r="C27" s="27" t="s">
        <v>31</v>
      </c>
      <c r="D27" s="28">
        <f t="shared" si="1"/>
        <v>1034000</v>
      </c>
      <c r="E27" s="28">
        <v>1034000</v>
      </c>
      <c r="F27" s="23"/>
    </row>
    <row r="28" spans="1:6" ht="27">
      <c r="A28" s="25">
        <v>7</v>
      </c>
      <c r="B28" s="33" t="s">
        <v>35</v>
      </c>
      <c r="C28" s="27" t="s">
        <v>31</v>
      </c>
      <c r="D28" s="28">
        <f t="shared" si="1"/>
        <v>119000</v>
      </c>
      <c r="E28" s="28">
        <v>119000</v>
      </c>
      <c r="F28" s="23"/>
    </row>
    <row r="29" spans="1:256" s="24" customFormat="1" ht="14.25">
      <c r="A29" s="32"/>
      <c r="B29" s="21" t="s">
        <v>36</v>
      </c>
      <c r="C29" s="22"/>
      <c r="D29" s="23">
        <f>SUM(D30:D33)+D39</f>
        <v>113658000</v>
      </c>
      <c r="E29" s="23">
        <f>SUM(E30:E33)+E39</f>
        <v>113658000</v>
      </c>
      <c r="F29" s="23">
        <f>SUM(F30:F33)+F39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6" ht="27">
      <c r="A30" s="25">
        <v>1</v>
      </c>
      <c r="B30" s="29" t="s">
        <v>37</v>
      </c>
      <c r="C30" s="27" t="s">
        <v>38</v>
      </c>
      <c r="D30" s="28">
        <f>E30+F30</f>
        <v>77000000</v>
      </c>
      <c r="E30" s="28">
        <v>77000000</v>
      </c>
      <c r="F30" s="23"/>
    </row>
    <row r="31" spans="1:6" ht="27">
      <c r="A31" s="25">
        <v>2</v>
      </c>
      <c r="B31" s="29" t="s">
        <v>39</v>
      </c>
      <c r="C31" s="34" t="s">
        <v>40</v>
      </c>
      <c r="D31" s="28">
        <f>E31+F31</f>
        <v>2016000</v>
      </c>
      <c r="E31" s="28">
        <v>2016000</v>
      </c>
      <c r="F31" s="23"/>
    </row>
    <row r="32" spans="1:6" ht="14.25">
      <c r="A32" s="25">
        <v>3</v>
      </c>
      <c r="B32" s="29" t="s">
        <v>41</v>
      </c>
      <c r="C32" s="34" t="s">
        <v>42</v>
      </c>
      <c r="D32" s="28">
        <f>E32+F32</f>
        <v>3000</v>
      </c>
      <c r="E32" s="28">
        <v>3000</v>
      </c>
      <c r="F32" s="23"/>
    </row>
    <row r="33" spans="1:256" s="38" customFormat="1" ht="18" customHeight="1">
      <c r="A33" s="35">
        <v>4</v>
      </c>
      <c r="B33" s="36" t="s">
        <v>43</v>
      </c>
      <c r="C33" s="20"/>
      <c r="D33" s="37">
        <f>SUM(D34:D38)</f>
        <v>549000</v>
      </c>
      <c r="E33" s="37">
        <f>SUM(E34:E38)</f>
        <v>549000</v>
      </c>
      <c r="F33" s="37">
        <f>SUM(F34:F38)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38" customFormat="1" ht="14.25">
      <c r="A34" s="39" t="s">
        <v>44</v>
      </c>
      <c r="B34" s="40" t="s">
        <v>45</v>
      </c>
      <c r="C34" s="27" t="s">
        <v>42</v>
      </c>
      <c r="D34" s="28">
        <f aca="true" t="shared" si="2" ref="D34:D39">E34+F34</f>
        <v>63000</v>
      </c>
      <c r="E34" s="41">
        <v>63000</v>
      </c>
      <c r="F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44" customFormat="1" ht="12.75" customHeight="1">
      <c r="A35" s="39" t="s">
        <v>46</v>
      </c>
      <c r="B35" s="42" t="s">
        <v>47</v>
      </c>
      <c r="C35" s="27" t="s">
        <v>42</v>
      </c>
      <c r="D35" s="28">
        <f t="shared" si="2"/>
        <v>400000</v>
      </c>
      <c r="E35" s="43">
        <v>400000</v>
      </c>
      <c r="F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44" customFormat="1" ht="12.75" customHeight="1">
      <c r="A36" s="39" t="s">
        <v>48</v>
      </c>
      <c r="B36" s="40" t="s">
        <v>49</v>
      </c>
      <c r="C36" s="27" t="s">
        <v>42</v>
      </c>
      <c r="D36" s="28">
        <f t="shared" si="2"/>
        <v>54000</v>
      </c>
      <c r="E36" s="43">
        <v>54000</v>
      </c>
      <c r="F36" s="4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44" customFormat="1" ht="12.75" customHeight="1">
      <c r="A37" s="39" t="s">
        <v>50</v>
      </c>
      <c r="B37" s="40" t="s">
        <v>51</v>
      </c>
      <c r="C37" s="27" t="s">
        <v>42</v>
      </c>
      <c r="D37" s="28">
        <f t="shared" si="2"/>
        <v>25000</v>
      </c>
      <c r="E37" s="43">
        <v>25000</v>
      </c>
      <c r="F37" s="4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44" customFormat="1" ht="12.75" customHeight="1">
      <c r="A38" s="39" t="s">
        <v>52</v>
      </c>
      <c r="B38" s="40" t="s">
        <v>53</v>
      </c>
      <c r="C38" s="27" t="s">
        <v>42</v>
      </c>
      <c r="D38" s="28">
        <f t="shared" si="2"/>
        <v>7000</v>
      </c>
      <c r="E38" s="43">
        <v>7000</v>
      </c>
      <c r="F38" s="4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45" customFormat="1" ht="12.75" customHeight="1">
      <c r="A39" s="35">
        <v>5</v>
      </c>
      <c r="B39" s="26" t="s">
        <v>54</v>
      </c>
      <c r="C39" s="27">
        <v>84</v>
      </c>
      <c r="D39" s="28">
        <f t="shared" si="2"/>
        <v>34090000</v>
      </c>
      <c r="E39" s="43">
        <v>34090000</v>
      </c>
      <c r="F39" s="3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6" ht="14.25">
      <c r="A40" s="46"/>
      <c r="B40" s="47" t="s">
        <v>55</v>
      </c>
      <c r="C40" s="48" t="s">
        <v>56</v>
      </c>
      <c r="D40" s="49">
        <f>SUM(D41:D45)</f>
        <v>201000</v>
      </c>
      <c r="E40" s="49">
        <f>SUM(E41:E45)</f>
        <v>201000</v>
      </c>
      <c r="F40" s="49">
        <f>SUM(F41:F45)</f>
        <v>0</v>
      </c>
    </row>
    <row r="41" spans="1:6" ht="14.25">
      <c r="A41" s="50" t="s">
        <v>57</v>
      </c>
      <c r="B41" s="51" t="s">
        <v>58</v>
      </c>
      <c r="C41" s="52" t="s">
        <v>59</v>
      </c>
      <c r="D41" s="53">
        <f>E41+F41</f>
        <v>75000</v>
      </c>
      <c r="E41" s="53">
        <v>75000</v>
      </c>
      <c r="F41" s="54"/>
    </row>
    <row r="42" spans="1:256" s="55" customFormat="1" ht="14.25">
      <c r="A42" s="50" t="s">
        <v>60</v>
      </c>
      <c r="B42" s="51" t="s">
        <v>61</v>
      </c>
      <c r="C42" s="52" t="s">
        <v>59</v>
      </c>
      <c r="D42" s="53">
        <f>E42+F42</f>
        <v>80000</v>
      </c>
      <c r="E42" s="53">
        <v>80000</v>
      </c>
      <c r="F42" s="5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55" customFormat="1" ht="14.25">
      <c r="A43" s="50" t="s">
        <v>62</v>
      </c>
      <c r="B43" s="51" t="s">
        <v>63</v>
      </c>
      <c r="C43" s="52" t="s">
        <v>59</v>
      </c>
      <c r="D43" s="53">
        <f>E43+F43</f>
        <v>25000</v>
      </c>
      <c r="E43" s="53">
        <v>25000</v>
      </c>
      <c r="F43" s="5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5" customFormat="1" ht="14.25">
      <c r="A44" s="50" t="s">
        <v>64</v>
      </c>
      <c r="B44" s="51" t="s">
        <v>65</v>
      </c>
      <c r="C44" s="52" t="s">
        <v>59</v>
      </c>
      <c r="D44" s="53">
        <f>E44+F44</f>
        <v>11000</v>
      </c>
      <c r="E44" s="53">
        <v>11000</v>
      </c>
      <c r="F44" s="5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5" customFormat="1" ht="14.25">
      <c r="A45" s="50" t="s">
        <v>66</v>
      </c>
      <c r="B45" s="51" t="s">
        <v>67</v>
      </c>
      <c r="C45" s="52" t="s">
        <v>59</v>
      </c>
      <c r="D45" s="53">
        <f>E45+F45</f>
        <v>10000</v>
      </c>
      <c r="E45" s="53">
        <v>10000</v>
      </c>
      <c r="F45" s="5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5" customFormat="1" ht="14.25">
      <c r="A46" s="56"/>
      <c r="B46" s="57" t="s">
        <v>68</v>
      </c>
      <c r="C46" s="56"/>
      <c r="D46" s="58">
        <f>D47</f>
        <v>31000</v>
      </c>
      <c r="E46" s="58">
        <f>E47</f>
        <v>31000</v>
      </c>
      <c r="F46" s="58">
        <f>F47</f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6" ht="29.25" customHeight="1">
      <c r="A47" s="59">
        <v>1</v>
      </c>
      <c r="B47" s="25" t="s">
        <v>69</v>
      </c>
      <c r="C47" s="60" t="s">
        <v>70</v>
      </c>
      <c r="D47" s="41">
        <f>SUM(E47:F47)</f>
        <v>31000</v>
      </c>
      <c r="E47" s="28">
        <v>31000</v>
      </c>
      <c r="F47" s="28"/>
    </row>
    <row r="48" spans="1:256" s="1" customFormat="1" ht="14.25">
      <c r="A48" s="61"/>
      <c r="B48" s="57" t="s">
        <v>71</v>
      </c>
      <c r="C48" s="62"/>
      <c r="D48" s="63">
        <f>SUM(D49:D56)</f>
        <v>22000</v>
      </c>
      <c r="E48" s="63">
        <f>SUM(E49:E56)</f>
        <v>22000</v>
      </c>
      <c r="F48" s="63">
        <f>SUM(F49:F56)</f>
        <v>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" customFormat="1" ht="14.25">
      <c r="A49" s="59">
        <v>1</v>
      </c>
      <c r="B49" s="29" t="s">
        <v>72</v>
      </c>
      <c r="C49" s="60" t="s">
        <v>70</v>
      </c>
      <c r="D49" s="28">
        <f aca="true" t="shared" si="3" ref="D49:D56">E49+F49</f>
        <v>2500</v>
      </c>
      <c r="E49" s="28">
        <v>2500</v>
      </c>
      <c r="F49" s="28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" customFormat="1" ht="14.25">
      <c r="A50" s="59">
        <v>2</v>
      </c>
      <c r="B50" s="29" t="s">
        <v>73</v>
      </c>
      <c r="C50" s="60" t="s">
        <v>70</v>
      </c>
      <c r="D50" s="28">
        <f t="shared" si="3"/>
        <v>6600</v>
      </c>
      <c r="E50" s="28">
        <v>6600</v>
      </c>
      <c r="F50" s="2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" customFormat="1" ht="14.25">
      <c r="A51" s="59">
        <v>3</v>
      </c>
      <c r="B51" s="29" t="s">
        <v>74</v>
      </c>
      <c r="C51" s="60" t="s">
        <v>70</v>
      </c>
      <c r="D51" s="28">
        <f t="shared" si="3"/>
        <v>9000</v>
      </c>
      <c r="E51" s="28">
        <v>9000</v>
      </c>
      <c r="F51" s="2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1" customFormat="1" ht="14.25">
      <c r="A52" s="59">
        <v>4</v>
      </c>
      <c r="B52" s="29" t="s">
        <v>75</v>
      </c>
      <c r="C52" s="60" t="s">
        <v>70</v>
      </c>
      <c r="D52" s="28">
        <f t="shared" si="3"/>
        <v>800</v>
      </c>
      <c r="E52" s="28">
        <v>800</v>
      </c>
      <c r="F52" s="2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" customFormat="1" ht="14.25">
      <c r="A53" s="59">
        <v>5</v>
      </c>
      <c r="B53" s="29" t="s">
        <v>76</v>
      </c>
      <c r="C53" s="60" t="s">
        <v>70</v>
      </c>
      <c r="D53" s="28">
        <f t="shared" si="3"/>
        <v>400</v>
      </c>
      <c r="E53" s="28">
        <v>400</v>
      </c>
      <c r="F53" s="2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1" customFormat="1" ht="14.25">
      <c r="A54" s="59">
        <v>6</v>
      </c>
      <c r="B54" s="29" t="s">
        <v>77</v>
      </c>
      <c r="C54" s="60" t="s">
        <v>70</v>
      </c>
      <c r="D54" s="28">
        <f t="shared" si="3"/>
        <v>500</v>
      </c>
      <c r="E54" s="28">
        <v>500</v>
      </c>
      <c r="F54" s="2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" customFormat="1" ht="14.25">
      <c r="A55" s="59">
        <v>7</v>
      </c>
      <c r="B55" s="29" t="s">
        <v>78</v>
      </c>
      <c r="C55" s="60" t="s">
        <v>70</v>
      </c>
      <c r="D55" s="28">
        <f t="shared" si="3"/>
        <v>900</v>
      </c>
      <c r="E55" s="28">
        <v>900</v>
      </c>
      <c r="F55" s="2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" customFormat="1" ht="14.25">
      <c r="A56" s="59">
        <v>8</v>
      </c>
      <c r="B56" s="29" t="s">
        <v>79</v>
      </c>
      <c r="C56" s="60" t="s">
        <v>70</v>
      </c>
      <c r="D56" s="28">
        <f t="shared" si="3"/>
        <v>1300</v>
      </c>
      <c r="E56" s="28">
        <v>1300</v>
      </c>
      <c r="F56" s="28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6" ht="14.25">
      <c r="A57" s="64"/>
      <c r="B57" s="47" t="s">
        <v>80</v>
      </c>
      <c r="C57" s="65"/>
      <c r="D57" s="49">
        <f>D58+D77</f>
        <v>5548000</v>
      </c>
      <c r="E57" s="49">
        <f>E58+E77</f>
        <v>3346000</v>
      </c>
      <c r="F57" s="49">
        <f>F58+F77</f>
        <v>2202000</v>
      </c>
    </row>
    <row r="58" spans="1:6" ht="14.25">
      <c r="A58" s="66"/>
      <c r="B58" s="67" t="s">
        <v>81</v>
      </c>
      <c r="C58" s="68">
        <v>66</v>
      </c>
      <c r="D58" s="69">
        <f>SUM(D59:D76)</f>
        <v>3887000</v>
      </c>
      <c r="E58" s="69">
        <f>SUM(E59:E76)</f>
        <v>3000000</v>
      </c>
      <c r="F58" s="69">
        <f>SUM(F59:F76)</f>
        <v>887000</v>
      </c>
    </row>
    <row r="59" spans="1:256" s="55" customFormat="1" ht="14.25">
      <c r="A59" s="70">
        <v>1</v>
      </c>
      <c r="B59" s="71" t="s">
        <v>82</v>
      </c>
      <c r="C59" s="72" t="s">
        <v>83</v>
      </c>
      <c r="D59" s="73">
        <f aca="true" t="shared" si="4" ref="D59:D76">E59+F59</f>
        <v>48000</v>
      </c>
      <c r="E59" s="74">
        <v>48000</v>
      </c>
      <c r="F59" s="7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55" customFormat="1" ht="14.25">
      <c r="A60" s="70">
        <v>2</v>
      </c>
      <c r="B60" s="71" t="s">
        <v>84</v>
      </c>
      <c r="C60" s="72" t="s">
        <v>83</v>
      </c>
      <c r="D60" s="73">
        <f t="shared" si="4"/>
        <v>60000</v>
      </c>
      <c r="E60" s="74">
        <v>60000</v>
      </c>
      <c r="F60" s="7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55" customFormat="1" ht="14.25">
      <c r="A61" s="70">
        <v>3</v>
      </c>
      <c r="B61" s="71" t="s">
        <v>85</v>
      </c>
      <c r="C61" s="72" t="s">
        <v>83</v>
      </c>
      <c r="D61" s="73">
        <f t="shared" si="4"/>
        <v>216000</v>
      </c>
      <c r="E61" s="74">
        <v>216000</v>
      </c>
      <c r="F61" s="7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55" customFormat="1" ht="14.25">
      <c r="A62" s="70">
        <v>4</v>
      </c>
      <c r="B62" s="71" t="s">
        <v>86</v>
      </c>
      <c r="C62" s="72" t="s">
        <v>83</v>
      </c>
      <c r="D62" s="73">
        <f t="shared" si="4"/>
        <v>594000</v>
      </c>
      <c r="E62" s="74">
        <v>552000</v>
      </c>
      <c r="F62" s="76">
        <f>33000+9000</f>
        <v>42000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55" customFormat="1" ht="69">
      <c r="A63" s="70">
        <v>5</v>
      </c>
      <c r="B63" s="77" t="s">
        <v>87</v>
      </c>
      <c r="C63" s="72" t="s">
        <v>83</v>
      </c>
      <c r="D63" s="73">
        <f t="shared" si="4"/>
        <v>135000</v>
      </c>
      <c r="E63" s="74"/>
      <c r="F63" s="76">
        <v>135000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55" customFormat="1" ht="54.75">
      <c r="A64" s="70">
        <v>6</v>
      </c>
      <c r="B64" s="78" t="s">
        <v>88</v>
      </c>
      <c r="C64" s="72" t="s">
        <v>83</v>
      </c>
      <c r="D64" s="73">
        <f t="shared" si="4"/>
        <v>135000</v>
      </c>
      <c r="E64" s="74"/>
      <c r="F64" s="76">
        <v>135000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55" customFormat="1" ht="14.25">
      <c r="A65" s="70">
        <v>7</v>
      </c>
      <c r="B65" s="71" t="s">
        <v>89</v>
      </c>
      <c r="C65" s="72" t="s">
        <v>83</v>
      </c>
      <c r="D65" s="73">
        <f t="shared" si="4"/>
        <v>500000</v>
      </c>
      <c r="E65" s="74"/>
      <c r="F65" s="76">
        <v>500000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55" customFormat="1" ht="14.25">
      <c r="A66" s="70">
        <v>8</v>
      </c>
      <c r="B66" s="79" t="s">
        <v>90</v>
      </c>
      <c r="C66" s="72" t="s">
        <v>83</v>
      </c>
      <c r="D66" s="73">
        <f t="shared" si="4"/>
        <v>75000</v>
      </c>
      <c r="E66" s="74"/>
      <c r="F66" s="76">
        <v>75000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55" customFormat="1" ht="14.25">
      <c r="A67" s="70">
        <v>9</v>
      </c>
      <c r="B67" s="71" t="s">
        <v>91</v>
      </c>
      <c r="C67" s="72" t="s">
        <v>83</v>
      </c>
      <c r="D67" s="73">
        <f t="shared" si="4"/>
        <v>90000</v>
      </c>
      <c r="E67" s="74">
        <v>90000</v>
      </c>
      <c r="F67" s="7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55" customFormat="1" ht="14.25">
      <c r="A68" s="70">
        <v>10</v>
      </c>
      <c r="B68" s="71" t="s">
        <v>92</v>
      </c>
      <c r="C68" s="72" t="s">
        <v>83</v>
      </c>
      <c r="D68" s="73">
        <f t="shared" si="4"/>
        <v>700000</v>
      </c>
      <c r="E68" s="74">
        <v>700000</v>
      </c>
      <c r="F68" s="7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55" customFormat="1" ht="14.25">
      <c r="A69" s="70">
        <v>11</v>
      </c>
      <c r="B69" s="71" t="s">
        <v>93</v>
      </c>
      <c r="C69" s="72" t="s">
        <v>83</v>
      </c>
      <c r="D69" s="73">
        <f t="shared" si="4"/>
        <v>345000</v>
      </c>
      <c r="E69" s="74">
        <v>345000</v>
      </c>
      <c r="F69" s="7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55" customFormat="1" ht="14.25">
      <c r="A70" s="70">
        <v>12</v>
      </c>
      <c r="B70" s="71" t="s">
        <v>94</v>
      </c>
      <c r="C70" s="72" t="s">
        <v>83</v>
      </c>
      <c r="D70" s="73">
        <f t="shared" si="4"/>
        <v>275000</v>
      </c>
      <c r="E70" s="74">
        <v>275000</v>
      </c>
      <c r="F70" s="7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55" customFormat="1" ht="14.25">
      <c r="A71" s="70">
        <v>13</v>
      </c>
      <c r="B71" s="71" t="s">
        <v>17</v>
      </c>
      <c r="C71" s="72" t="s">
        <v>83</v>
      </c>
      <c r="D71" s="73">
        <f t="shared" si="4"/>
        <v>60000</v>
      </c>
      <c r="E71" s="74">
        <v>60000</v>
      </c>
      <c r="F71" s="7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55" customFormat="1" ht="14.25">
      <c r="A72" s="70">
        <v>14</v>
      </c>
      <c r="B72" s="71" t="s">
        <v>95</v>
      </c>
      <c r="C72" s="72" t="s">
        <v>83</v>
      </c>
      <c r="D72" s="73">
        <f t="shared" si="4"/>
        <v>260000</v>
      </c>
      <c r="E72" s="74">
        <v>260000</v>
      </c>
      <c r="F72" s="7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55" customFormat="1" ht="14.25">
      <c r="A73" s="70">
        <v>15</v>
      </c>
      <c r="B73" s="71" t="s">
        <v>96</v>
      </c>
      <c r="C73" s="72" t="s">
        <v>83</v>
      </c>
      <c r="D73" s="73">
        <f t="shared" si="4"/>
        <v>30000</v>
      </c>
      <c r="E73" s="74">
        <v>30000</v>
      </c>
      <c r="F73" s="7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55" customFormat="1" ht="14.25">
      <c r="A74" s="70">
        <v>16</v>
      </c>
      <c r="B74" s="71" t="s">
        <v>97</v>
      </c>
      <c r="C74" s="72" t="s">
        <v>83</v>
      </c>
      <c r="D74" s="73">
        <f t="shared" si="4"/>
        <v>120000</v>
      </c>
      <c r="E74" s="74">
        <v>120000</v>
      </c>
      <c r="F74" s="7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55" customFormat="1" ht="14.25">
      <c r="A75" s="70">
        <v>17</v>
      </c>
      <c r="B75" s="71" t="s">
        <v>98</v>
      </c>
      <c r="C75" s="72" t="s">
        <v>83</v>
      </c>
      <c r="D75" s="73">
        <f t="shared" si="4"/>
        <v>230000</v>
      </c>
      <c r="E75" s="74">
        <v>230000</v>
      </c>
      <c r="F75" s="7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55" customFormat="1" ht="14.25">
      <c r="A76" s="70">
        <v>18</v>
      </c>
      <c r="B76" s="71" t="s">
        <v>99</v>
      </c>
      <c r="C76" s="72" t="s">
        <v>83</v>
      </c>
      <c r="D76" s="73">
        <f t="shared" si="4"/>
        <v>14000</v>
      </c>
      <c r="E76" s="74">
        <v>14000</v>
      </c>
      <c r="F76" s="7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1" customFormat="1" ht="14.25">
      <c r="A77" s="80"/>
      <c r="B77" s="81" t="s">
        <v>100</v>
      </c>
      <c r="C77" s="82">
        <v>66</v>
      </c>
      <c r="D77" s="69">
        <f>SUM(D78:D98)</f>
        <v>1661000</v>
      </c>
      <c r="E77" s="69">
        <f>SUM(E78:E98)</f>
        <v>346000</v>
      </c>
      <c r="F77" s="69">
        <f>SUM(F78:F98)</f>
        <v>1315000</v>
      </c>
      <c r="G77" s="1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6" ht="14.25">
      <c r="A78" s="70">
        <v>1</v>
      </c>
      <c r="B78" s="83" t="s">
        <v>101</v>
      </c>
      <c r="C78" s="72" t="s">
        <v>83</v>
      </c>
      <c r="D78" s="73">
        <f aca="true" t="shared" si="5" ref="D78:D98">SUM(E78:F78)</f>
        <v>1000000</v>
      </c>
      <c r="E78" s="84"/>
      <c r="F78" s="85">
        <v>1000000</v>
      </c>
    </row>
    <row r="79" spans="1:6" ht="27">
      <c r="A79" s="70">
        <v>2</v>
      </c>
      <c r="B79" s="83" t="s">
        <v>102</v>
      </c>
      <c r="C79" s="72" t="s">
        <v>83</v>
      </c>
      <c r="D79" s="73">
        <f t="shared" si="5"/>
        <v>47000</v>
      </c>
      <c r="E79" s="84">
        <v>47000</v>
      </c>
      <c r="F79" s="85"/>
    </row>
    <row r="80" spans="1:6" ht="27">
      <c r="A80" s="70">
        <v>3</v>
      </c>
      <c r="B80" s="83" t="s">
        <v>103</v>
      </c>
      <c r="C80" s="72" t="s">
        <v>83</v>
      </c>
      <c r="D80" s="73">
        <f t="shared" si="5"/>
        <v>46000</v>
      </c>
      <c r="E80" s="84">
        <v>46000</v>
      </c>
      <c r="F80" s="85"/>
    </row>
    <row r="81" spans="1:6" ht="14.25">
      <c r="A81" s="70">
        <v>4</v>
      </c>
      <c r="B81" s="83" t="s">
        <v>104</v>
      </c>
      <c r="C81" s="72" t="s">
        <v>83</v>
      </c>
      <c r="D81" s="73">
        <f t="shared" si="5"/>
        <v>10000</v>
      </c>
      <c r="E81" s="84">
        <v>10000</v>
      </c>
      <c r="F81" s="85"/>
    </row>
    <row r="82" spans="1:6" s="4" customFormat="1" ht="14.25">
      <c r="A82" s="70">
        <v>5</v>
      </c>
      <c r="B82" s="86" t="s">
        <v>105</v>
      </c>
      <c r="C82" s="72" t="s">
        <v>83</v>
      </c>
      <c r="D82" s="73">
        <f t="shared" si="5"/>
        <v>15000</v>
      </c>
      <c r="E82" s="84">
        <v>15000</v>
      </c>
      <c r="F82" s="85"/>
    </row>
    <row r="83" spans="1:6" s="4" customFormat="1" ht="14.25">
      <c r="A83" s="70">
        <v>6</v>
      </c>
      <c r="B83" s="87" t="s">
        <v>106</v>
      </c>
      <c r="C83" s="72" t="s">
        <v>83</v>
      </c>
      <c r="D83" s="73">
        <f t="shared" si="5"/>
        <v>20000</v>
      </c>
      <c r="E83" s="84">
        <v>20000</v>
      </c>
      <c r="F83" s="85"/>
    </row>
    <row r="84" spans="1:6" s="4" customFormat="1" ht="14.25">
      <c r="A84" s="70">
        <v>7</v>
      </c>
      <c r="B84" s="87" t="s">
        <v>107</v>
      </c>
      <c r="C84" s="72" t="s">
        <v>83</v>
      </c>
      <c r="D84" s="73">
        <f t="shared" si="5"/>
        <v>23000</v>
      </c>
      <c r="E84" s="84">
        <v>0</v>
      </c>
      <c r="F84" s="85">
        <v>23000</v>
      </c>
    </row>
    <row r="85" spans="1:6" s="4" customFormat="1" ht="14.25">
      <c r="A85" s="70">
        <v>8</v>
      </c>
      <c r="B85" s="87" t="s">
        <v>108</v>
      </c>
      <c r="C85" s="72" t="s">
        <v>83</v>
      </c>
      <c r="D85" s="73">
        <f t="shared" si="5"/>
        <v>10000</v>
      </c>
      <c r="E85" s="84">
        <v>0</v>
      </c>
      <c r="F85" s="85">
        <v>10000</v>
      </c>
    </row>
    <row r="86" spans="1:6" s="4" customFormat="1" ht="14.25">
      <c r="A86" s="70">
        <v>9</v>
      </c>
      <c r="B86" s="87" t="s">
        <v>109</v>
      </c>
      <c r="C86" s="72" t="s">
        <v>83</v>
      </c>
      <c r="D86" s="73">
        <f t="shared" si="5"/>
        <v>8000</v>
      </c>
      <c r="E86" s="84">
        <v>8000</v>
      </c>
      <c r="F86" s="85">
        <v>0</v>
      </c>
    </row>
    <row r="87" spans="1:6" s="4" customFormat="1" ht="14.25">
      <c r="A87" s="70">
        <v>10</v>
      </c>
      <c r="B87" s="87" t="s">
        <v>110</v>
      </c>
      <c r="C87" s="72" t="s">
        <v>83</v>
      </c>
      <c r="D87" s="73">
        <f t="shared" si="5"/>
        <v>3000</v>
      </c>
      <c r="E87" s="84">
        <v>0</v>
      </c>
      <c r="F87" s="85">
        <v>3000</v>
      </c>
    </row>
    <row r="88" spans="1:6" s="4" customFormat="1" ht="14.25">
      <c r="A88" s="70">
        <v>11</v>
      </c>
      <c r="B88" s="87" t="s">
        <v>111</v>
      </c>
      <c r="C88" s="72" t="s">
        <v>83</v>
      </c>
      <c r="D88" s="73">
        <f t="shared" si="5"/>
        <v>28000</v>
      </c>
      <c r="E88" s="84">
        <v>28000</v>
      </c>
      <c r="F88" s="85"/>
    </row>
    <row r="89" spans="1:6" s="4" customFormat="1" ht="14.25">
      <c r="A89" s="70">
        <v>12</v>
      </c>
      <c r="B89" s="87" t="s">
        <v>112</v>
      </c>
      <c r="C89" s="72" t="s">
        <v>83</v>
      </c>
      <c r="D89" s="73">
        <f t="shared" si="5"/>
        <v>3000</v>
      </c>
      <c r="E89" s="84">
        <v>0</v>
      </c>
      <c r="F89" s="85">
        <v>3000</v>
      </c>
    </row>
    <row r="90" spans="1:6" s="4" customFormat="1" ht="14.25">
      <c r="A90" s="70">
        <v>13</v>
      </c>
      <c r="B90" s="88" t="s">
        <v>113</v>
      </c>
      <c r="C90" s="72" t="s">
        <v>83</v>
      </c>
      <c r="D90" s="73">
        <f t="shared" si="5"/>
        <v>3000</v>
      </c>
      <c r="E90" s="84">
        <v>0</v>
      </c>
      <c r="F90" s="85">
        <v>3000</v>
      </c>
    </row>
    <row r="91" spans="1:6" s="4" customFormat="1" ht="14.25">
      <c r="A91" s="70">
        <v>14</v>
      </c>
      <c r="B91" s="88" t="s">
        <v>114</v>
      </c>
      <c r="C91" s="72" t="s">
        <v>83</v>
      </c>
      <c r="D91" s="73">
        <f t="shared" si="5"/>
        <v>26000</v>
      </c>
      <c r="E91" s="84"/>
      <c r="F91" s="85">
        <v>26000</v>
      </c>
    </row>
    <row r="92" spans="1:6" s="4" customFormat="1" ht="14.25">
      <c r="A92" s="70">
        <v>15</v>
      </c>
      <c r="B92" s="87" t="s">
        <v>115</v>
      </c>
      <c r="C92" s="72" t="s">
        <v>83</v>
      </c>
      <c r="D92" s="73">
        <f t="shared" si="5"/>
        <v>6000</v>
      </c>
      <c r="E92" s="84"/>
      <c r="F92" s="85">
        <v>6000</v>
      </c>
    </row>
    <row r="93" spans="1:6" s="4" customFormat="1" ht="14.25">
      <c r="A93" s="70">
        <v>16</v>
      </c>
      <c r="B93" s="87" t="s">
        <v>116</v>
      </c>
      <c r="C93" s="72" t="s">
        <v>83</v>
      </c>
      <c r="D93" s="73">
        <f t="shared" si="5"/>
        <v>112000</v>
      </c>
      <c r="E93" s="84">
        <v>112000</v>
      </c>
      <c r="F93" s="85"/>
    </row>
    <row r="94" spans="1:6" s="4" customFormat="1" ht="14.25">
      <c r="A94" s="70">
        <v>17</v>
      </c>
      <c r="B94" s="87" t="s">
        <v>117</v>
      </c>
      <c r="C94" s="72" t="s">
        <v>83</v>
      </c>
      <c r="D94" s="73">
        <f t="shared" si="5"/>
        <v>14000</v>
      </c>
      <c r="E94" s="84">
        <v>0</v>
      </c>
      <c r="F94" s="85">
        <v>14000</v>
      </c>
    </row>
    <row r="95" spans="1:6" s="4" customFormat="1" ht="14.25">
      <c r="A95" s="70">
        <v>18</v>
      </c>
      <c r="B95" s="87" t="s">
        <v>118</v>
      </c>
      <c r="C95" s="72" t="s">
        <v>83</v>
      </c>
      <c r="D95" s="73">
        <f t="shared" si="5"/>
        <v>35000</v>
      </c>
      <c r="E95" s="84">
        <v>35000</v>
      </c>
      <c r="F95" s="85"/>
    </row>
    <row r="96" spans="1:6" s="4" customFormat="1" ht="14.25">
      <c r="A96" s="70">
        <v>19</v>
      </c>
      <c r="B96" s="29" t="s">
        <v>119</v>
      </c>
      <c r="C96" s="72" t="s">
        <v>83</v>
      </c>
      <c r="D96" s="73">
        <f t="shared" si="5"/>
        <v>157000</v>
      </c>
      <c r="E96" s="84"/>
      <c r="F96" s="85">
        <v>157000</v>
      </c>
    </row>
    <row r="97" spans="1:6" s="4" customFormat="1" ht="14.25">
      <c r="A97" s="70">
        <v>20</v>
      </c>
      <c r="B97" s="29" t="s">
        <v>120</v>
      </c>
      <c r="C97" s="72" t="s">
        <v>83</v>
      </c>
      <c r="D97" s="73">
        <f t="shared" si="5"/>
        <v>25000</v>
      </c>
      <c r="E97" s="84">
        <v>25000</v>
      </c>
      <c r="F97" s="85"/>
    </row>
    <row r="98" spans="1:6" s="4" customFormat="1" ht="14.25">
      <c r="A98" s="70">
        <v>21</v>
      </c>
      <c r="B98" s="25" t="s">
        <v>121</v>
      </c>
      <c r="C98" s="72" t="s">
        <v>83</v>
      </c>
      <c r="D98" s="73">
        <f t="shared" si="5"/>
        <v>70000</v>
      </c>
      <c r="E98" s="89"/>
      <c r="F98" s="90">
        <v>70000</v>
      </c>
    </row>
    <row r="99" spans="1:6" ht="25.5" customHeight="1">
      <c r="A99" s="91"/>
      <c r="B99" s="92" t="s">
        <v>122</v>
      </c>
      <c r="C99" s="93"/>
      <c r="D99" s="19">
        <f>D100+D105+D110+D115+D118+D120</f>
        <v>1002000</v>
      </c>
      <c r="E99" s="19">
        <f>E100+E105+E110+E115+E118+E120</f>
        <v>1002000</v>
      </c>
      <c r="F99" s="19">
        <f>F100+F105+F110+F115+F118+F120</f>
        <v>0</v>
      </c>
    </row>
    <row r="100" spans="1:6" ht="14.25">
      <c r="A100" s="94"/>
      <c r="B100" s="95" t="s">
        <v>123</v>
      </c>
      <c r="C100" s="69"/>
      <c r="D100" s="69">
        <f>D101+D103</f>
        <v>562000</v>
      </c>
      <c r="E100" s="69">
        <f>E101+E103</f>
        <v>562000</v>
      </c>
      <c r="F100" s="69">
        <f>F101+F103</f>
        <v>0</v>
      </c>
    </row>
    <row r="101" spans="1:256" s="99" customFormat="1" ht="14.25">
      <c r="A101" s="96"/>
      <c r="B101" s="97" t="s">
        <v>124</v>
      </c>
      <c r="C101" s="98"/>
      <c r="D101" s="37">
        <f>SUM(D102:D102)</f>
        <v>95000</v>
      </c>
      <c r="E101" s="37">
        <f>SUM(E102:E102)</f>
        <v>95000</v>
      </c>
      <c r="F101" s="37">
        <f>SUM(F102:F102)</f>
        <v>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55" customFormat="1" ht="14.25">
      <c r="A102" s="70">
        <v>1</v>
      </c>
      <c r="B102" s="100" t="s">
        <v>125</v>
      </c>
      <c r="C102" s="98" t="s">
        <v>24</v>
      </c>
      <c r="D102" s="41">
        <f>SUM(E102:F102)</f>
        <v>95000</v>
      </c>
      <c r="E102" s="41">
        <v>95000</v>
      </c>
      <c r="F102" s="4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99" customFormat="1" ht="14.25">
      <c r="A103" s="96"/>
      <c r="B103" s="97" t="s">
        <v>126</v>
      </c>
      <c r="C103" s="101"/>
      <c r="D103" s="37">
        <f>SUM(D104:D104)</f>
        <v>467000</v>
      </c>
      <c r="E103" s="37">
        <f>SUM(E104:E104)</f>
        <v>467000</v>
      </c>
      <c r="F103" s="37">
        <f>SUM(F104:F104)</f>
        <v>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55" customFormat="1" ht="14.25">
      <c r="A104" s="70">
        <v>2</v>
      </c>
      <c r="B104" s="29" t="s">
        <v>127</v>
      </c>
      <c r="C104" s="98" t="s">
        <v>128</v>
      </c>
      <c r="D104" s="41">
        <f>E104+F104</f>
        <v>467000</v>
      </c>
      <c r="E104" s="41">
        <v>467000</v>
      </c>
      <c r="F104" s="4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6" ht="27">
      <c r="A105" s="102"/>
      <c r="B105" s="103" t="s">
        <v>129</v>
      </c>
      <c r="C105" s="104"/>
      <c r="D105" s="105">
        <f>SUM(D106:D109)</f>
        <v>28000</v>
      </c>
      <c r="E105" s="105">
        <f>SUM(E106:E109)</f>
        <v>28000</v>
      </c>
      <c r="F105" s="105">
        <f>SUM(F106:F109)</f>
        <v>0</v>
      </c>
    </row>
    <row r="106" spans="1:6" ht="14.25">
      <c r="A106" s="106">
        <v>1</v>
      </c>
      <c r="B106" s="100" t="s">
        <v>130</v>
      </c>
      <c r="C106" s="98" t="s">
        <v>24</v>
      </c>
      <c r="D106" s="107">
        <f>E106+F106</f>
        <v>4000</v>
      </c>
      <c r="E106" s="108">
        <v>4000</v>
      </c>
      <c r="F106" s="28"/>
    </row>
    <row r="107" spans="1:6" ht="14.25">
      <c r="A107" s="106">
        <v>2</v>
      </c>
      <c r="B107" s="100" t="s">
        <v>131</v>
      </c>
      <c r="C107" s="98" t="s">
        <v>24</v>
      </c>
      <c r="D107" s="107">
        <f>E107+F107</f>
        <v>12000</v>
      </c>
      <c r="E107" s="108">
        <v>12000</v>
      </c>
      <c r="F107" s="28"/>
    </row>
    <row r="108" spans="1:6" ht="14.25">
      <c r="A108" s="109">
        <v>3</v>
      </c>
      <c r="B108" s="100" t="s">
        <v>132</v>
      </c>
      <c r="C108" s="98" t="s">
        <v>24</v>
      </c>
      <c r="D108" s="107">
        <f>E108+F108</f>
        <v>6000</v>
      </c>
      <c r="E108" s="108">
        <v>6000</v>
      </c>
      <c r="F108" s="28"/>
    </row>
    <row r="109" spans="1:6" ht="14.25">
      <c r="A109" s="110">
        <v>4</v>
      </c>
      <c r="B109" s="100" t="s">
        <v>133</v>
      </c>
      <c r="C109" s="98" t="s">
        <v>24</v>
      </c>
      <c r="D109" s="107">
        <f>E109+F109</f>
        <v>6000</v>
      </c>
      <c r="E109" s="108">
        <v>6000</v>
      </c>
      <c r="F109" s="28"/>
    </row>
    <row r="110" spans="1:6" ht="14.25">
      <c r="A110" s="111"/>
      <c r="B110" s="112" t="s">
        <v>134</v>
      </c>
      <c r="C110" s="113"/>
      <c r="D110" s="69">
        <f>SUM(D111:D114)</f>
        <v>70000</v>
      </c>
      <c r="E110" s="69">
        <f>SUM(E111:E114)</f>
        <v>70000</v>
      </c>
      <c r="F110" s="69">
        <f>SUM(F111:F114)</f>
        <v>0</v>
      </c>
    </row>
    <row r="111" spans="1:256" s="55" customFormat="1" ht="14.25">
      <c r="A111" s="114" t="s">
        <v>57</v>
      </c>
      <c r="B111" s="40" t="s">
        <v>135</v>
      </c>
      <c r="C111" s="98" t="s">
        <v>24</v>
      </c>
      <c r="D111" s="28">
        <f>E111+F111</f>
        <v>30000</v>
      </c>
      <c r="E111" s="28">
        <v>30000</v>
      </c>
      <c r="F111" s="4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55" customFormat="1" ht="14.25">
      <c r="A112" s="114" t="s">
        <v>60</v>
      </c>
      <c r="B112" s="40" t="s">
        <v>136</v>
      </c>
      <c r="C112" s="98"/>
      <c r="D112" s="28">
        <f>E112+F112</f>
        <v>3000</v>
      </c>
      <c r="E112" s="28">
        <v>3000</v>
      </c>
      <c r="F112" s="4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55" customFormat="1" ht="14.25">
      <c r="A113" s="114" t="s">
        <v>62</v>
      </c>
      <c r="B113" s="40" t="s">
        <v>137</v>
      </c>
      <c r="C113" s="98"/>
      <c r="D113" s="28">
        <f>E113+F113</f>
        <v>32000</v>
      </c>
      <c r="E113" s="28">
        <v>32000</v>
      </c>
      <c r="F113" s="41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55" customFormat="1" ht="14.25">
      <c r="A114" s="114" t="s">
        <v>64</v>
      </c>
      <c r="B114" s="40" t="s">
        <v>138</v>
      </c>
      <c r="C114" s="98"/>
      <c r="D114" s="28">
        <f>E114+F114</f>
        <v>5000</v>
      </c>
      <c r="E114" s="28">
        <v>5000</v>
      </c>
      <c r="F114" s="4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55" customFormat="1" ht="14.25">
      <c r="A115" s="115"/>
      <c r="B115" s="116" t="s">
        <v>139</v>
      </c>
      <c r="C115" s="117"/>
      <c r="D115" s="69">
        <f>SUM(D116:D117)</f>
        <v>49000</v>
      </c>
      <c r="E115" s="69">
        <f>SUM(E116:E117)</f>
        <v>49000</v>
      </c>
      <c r="F115" s="69">
        <f>SUM(F116:F117)</f>
        <v>0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55" customFormat="1" ht="14.25">
      <c r="A116" s="114" t="s">
        <v>57</v>
      </c>
      <c r="B116" s="29" t="s">
        <v>140</v>
      </c>
      <c r="C116" s="98" t="s">
        <v>24</v>
      </c>
      <c r="D116" s="28">
        <f>SUM(E116:F116)</f>
        <v>28000</v>
      </c>
      <c r="E116" s="28">
        <v>28000</v>
      </c>
      <c r="F116" s="4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s="55" customFormat="1" ht="14.25">
      <c r="A117" s="114" t="s">
        <v>60</v>
      </c>
      <c r="B117" s="29" t="s">
        <v>141</v>
      </c>
      <c r="C117" s="98" t="s">
        <v>24</v>
      </c>
      <c r="D117" s="28">
        <f>SUM(E117:F117)</f>
        <v>21000</v>
      </c>
      <c r="E117" s="28">
        <v>21000</v>
      </c>
      <c r="F117" s="41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55" customFormat="1" ht="14.25">
      <c r="A118" s="115"/>
      <c r="B118" s="116" t="s">
        <v>142</v>
      </c>
      <c r="C118" s="117"/>
      <c r="D118" s="69">
        <f>SUM(D119:D119)</f>
        <v>30000</v>
      </c>
      <c r="E118" s="69">
        <f>SUM(E119:E119)</f>
        <v>30000</v>
      </c>
      <c r="F118" s="69">
        <f>SUM(F119:F119)</f>
        <v>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55" customFormat="1" ht="14.25">
      <c r="A119" s="114" t="s">
        <v>57</v>
      </c>
      <c r="B119" s="118" t="s">
        <v>143</v>
      </c>
      <c r="C119" s="52" t="s">
        <v>24</v>
      </c>
      <c r="D119" s="28">
        <f>E119+F119</f>
        <v>30000</v>
      </c>
      <c r="E119" s="28">
        <v>30000</v>
      </c>
      <c r="F119" s="41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55" customFormat="1" ht="14.25">
      <c r="A120" s="115"/>
      <c r="B120" s="116" t="s">
        <v>144</v>
      </c>
      <c r="C120" s="117"/>
      <c r="D120" s="119">
        <f>SUM(D121:D122)</f>
        <v>263000</v>
      </c>
      <c r="E120" s="119">
        <f>SUM(E121:E122)</f>
        <v>263000</v>
      </c>
      <c r="F120" s="119">
        <f>SUM(F121:F122)</f>
        <v>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55" customFormat="1" ht="14.25">
      <c r="A121" s="114" t="s">
        <v>57</v>
      </c>
      <c r="B121" s="40" t="s">
        <v>145</v>
      </c>
      <c r="C121" s="52" t="s">
        <v>24</v>
      </c>
      <c r="D121" s="85">
        <f>E121+F121</f>
        <v>18000</v>
      </c>
      <c r="E121" s="85">
        <v>18000</v>
      </c>
      <c r="F121" s="41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55" customFormat="1" ht="14.25">
      <c r="A122" s="114" t="s">
        <v>60</v>
      </c>
      <c r="B122" s="40" t="s">
        <v>146</v>
      </c>
      <c r="C122" s="52" t="s">
        <v>24</v>
      </c>
      <c r="D122" s="85">
        <f>E122+F122</f>
        <v>245000</v>
      </c>
      <c r="E122" s="85">
        <v>245000</v>
      </c>
      <c r="F122" s="41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6" ht="26.25" customHeight="1">
      <c r="A123" s="46"/>
      <c r="B123" s="120" t="s">
        <v>147</v>
      </c>
      <c r="C123" s="18"/>
      <c r="D123" s="121">
        <f>D124+D130+D151+D158</f>
        <v>1790000</v>
      </c>
      <c r="E123" s="121">
        <f>E124+E130+E151+E158</f>
        <v>1790000</v>
      </c>
      <c r="F123" s="121">
        <f>F124+F130+F151+F158</f>
        <v>0</v>
      </c>
    </row>
    <row r="124" spans="1:256" s="55" customFormat="1" ht="14.25">
      <c r="A124" s="122"/>
      <c r="B124" s="123" t="s">
        <v>148</v>
      </c>
      <c r="C124" s="124"/>
      <c r="D124" s="125">
        <f>SUM(D125:D129)</f>
        <v>1401000</v>
      </c>
      <c r="E124" s="125">
        <f>SUM(E125:E129)</f>
        <v>1401000</v>
      </c>
      <c r="F124" s="126">
        <f>SUM(F125:F129)</f>
        <v>0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55" customFormat="1" ht="14.25">
      <c r="A125" s="72">
        <v>1</v>
      </c>
      <c r="B125" s="100" t="s">
        <v>149</v>
      </c>
      <c r="C125" s="127" t="s">
        <v>150</v>
      </c>
      <c r="D125" s="128">
        <f>SUM(E125:F125)</f>
        <v>30000</v>
      </c>
      <c r="E125" s="129">
        <v>30000</v>
      </c>
      <c r="F125" s="130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55" customFormat="1" ht="14.25">
      <c r="A126" s="72">
        <v>2</v>
      </c>
      <c r="B126" s="100" t="s">
        <v>151</v>
      </c>
      <c r="C126" s="127" t="s">
        <v>150</v>
      </c>
      <c r="D126" s="128">
        <f>SUM(E126:F126)</f>
        <v>31000</v>
      </c>
      <c r="E126" s="129">
        <v>31000</v>
      </c>
      <c r="F126" s="130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55" customFormat="1" ht="14.25">
      <c r="A127" s="72">
        <v>3</v>
      </c>
      <c r="B127" s="100" t="s">
        <v>152</v>
      </c>
      <c r="C127" s="127" t="s">
        <v>150</v>
      </c>
      <c r="D127" s="128">
        <f>SUM(E127:F127)</f>
        <v>33000</v>
      </c>
      <c r="E127" s="129">
        <v>33000</v>
      </c>
      <c r="F127" s="130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55" customFormat="1" ht="14.25">
      <c r="A128" s="72">
        <v>4</v>
      </c>
      <c r="B128" s="100" t="s">
        <v>153</v>
      </c>
      <c r="C128" s="127" t="s">
        <v>150</v>
      </c>
      <c r="D128" s="128">
        <f>SUM(E128:F128)</f>
        <v>1284000</v>
      </c>
      <c r="E128" s="129">
        <v>1284000</v>
      </c>
      <c r="F128" s="130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55" customFormat="1" ht="27">
      <c r="A129" s="72">
        <v>5</v>
      </c>
      <c r="B129" s="100" t="s">
        <v>154</v>
      </c>
      <c r="C129" s="127" t="s">
        <v>150</v>
      </c>
      <c r="D129" s="128">
        <f>SUM(E129:F129)</f>
        <v>23000</v>
      </c>
      <c r="E129" s="129">
        <v>23000</v>
      </c>
      <c r="F129" s="130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55" customFormat="1" ht="15" customHeight="1">
      <c r="A130" s="124"/>
      <c r="B130" s="123" t="s">
        <v>155</v>
      </c>
      <c r="C130" s="124"/>
      <c r="D130" s="131">
        <f>SUM(D131:D150)</f>
        <v>288000</v>
      </c>
      <c r="E130" s="131">
        <f>SUM(E131:E150)</f>
        <v>288000</v>
      </c>
      <c r="F130" s="131">
        <f>SUM(F131:F150)</f>
        <v>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135" customFormat="1" ht="27">
      <c r="A131" s="72">
        <v>6</v>
      </c>
      <c r="B131" s="100" t="s">
        <v>156</v>
      </c>
      <c r="C131" s="127" t="s">
        <v>128</v>
      </c>
      <c r="D131" s="132">
        <f aca="true" t="shared" si="6" ref="D131:D150">E131+F131</f>
        <v>15000</v>
      </c>
      <c r="E131" s="129">
        <v>15000</v>
      </c>
      <c r="F131" s="133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4"/>
      <c r="DA131" s="134"/>
      <c r="DB131" s="134"/>
      <c r="DC131" s="134"/>
      <c r="DD131" s="134"/>
      <c r="DE131" s="134"/>
      <c r="DF131" s="134"/>
      <c r="DG131" s="134"/>
      <c r="DH131" s="134"/>
      <c r="DI131" s="134"/>
      <c r="DJ131" s="134"/>
      <c r="DK131" s="134"/>
      <c r="DL131" s="134"/>
      <c r="DM131" s="134"/>
      <c r="DN131" s="134"/>
      <c r="DO131" s="134"/>
      <c r="DP131" s="134"/>
      <c r="DQ131" s="134"/>
      <c r="DR131" s="134"/>
      <c r="DS131" s="134"/>
      <c r="DT131" s="134"/>
      <c r="DU131" s="134"/>
      <c r="DV131" s="134"/>
      <c r="DW131" s="134"/>
      <c r="DX131" s="134"/>
      <c r="DY131" s="134"/>
      <c r="DZ131" s="134"/>
      <c r="EA131" s="134"/>
      <c r="EB131" s="134"/>
      <c r="EC131" s="134"/>
      <c r="ED131" s="134"/>
      <c r="EE131" s="134"/>
      <c r="EF131" s="134"/>
      <c r="EG131" s="134"/>
      <c r="EH131" s="134"/>
      <c r="EI131" s="134"/>
      <c r="EJ131" s="134"/>
      <c r="EK131" s="134"/>
      <c r="EL131" s="134"/>
      <c r="EM131" s="134"/>
      <c r="EN131" s="134"/>
      <c r="EO131" s="134"/>
      <c r="EP131" s="134"/>
      <c r="EQ131" s="134"/>
      <c r="ER131" s="134"/>
      <c r="ES131" s="134"/>
      <c r="ET131" s="134"/>
      <c r="EU131" s="134"/>
      <c r="EV131" s="134"/>
      <c r="EW131" s="134"/>
      <c r="EX131" s="134"/>
      <c r="EY131" s="134"/>
      <c r="EZ131" s="134"/>
      <c r="FA131" s="134"/>
      <c r="FB131" s="134"/>
      <c r="FC131" s="134"/>
      <c r="FD131" s="134"/>
      <c r="FE131" s="134"/>
      <c r="FF131" s="134"/>
      <c r="FG131" s="134"/>
      <c r="FH131" s="134"/>
      <c r="FI131" s="134"/>
      <c r="FJ131" s="134"/>
      <c r="FK131" s="134"/>
      <c r="FL131" s="134"/>
      <c r="FM131" s="134"/>
      <c r="FN131" s="134"/>
      <c r="FO131" s="134"/>
      <c r="FP131" s="134"/>
      <c r="FQ131" s="134"/>
      <c r="FR131" s="134"/>
      <c r="FS131" s="134"/>
      <c r="FT131" s="134"/>
      <c r="FU131" s="134"/>
      <c r="FV131" s="134"/>
      <c r="FW131" s="134"/>
      <c r="FX131" s="134"/>
      <c r="FY131" s="134"/>
      <c r="FZ131" s="134"/>
      <c r="GA131" s="134"/>
      <c r="GB131" s="134"/>
      <c r="GC131" s="134"/>
      <c r="GD131" s="134"/>
      <c r="GE131" s="134"/>
      <c r="GF131" s="134"/>
      <c r="GG131" s="134"/>
      <c r="GH131" s="134"/>
      <c r="GI131" s="134"/>
      <c r="GJ131" s="134"/>
      <c r="GK131" s="134"/>
      <c r="GL131" s="134"/>
      <c r="GM131" s="134"/>
      <c r="GN131" s="134"/>
      <c r="GO131" s="134"/>
      <c r="GP131" s="134"/>
      <c r="GQ131" s="134"/>
      <c r="GR131" s="134"/>
      <c r="GS131" s="134"/>
      <c r="GT131" s="134"/>
      <c r="GU131" s="134"/>
      <c r="GV131" s="134"/>
      <c r="GW131" s="134"/>
      <c r="GX131" s="134"/>
      <c r="GY131" s="134"/>
      <c r="GZ131" s="134"/>
      <c r="HA131" s="134"/>
      <c r="HB131" s="134"/>
      <c r="HC131" s="134"/>
      <c r="HD131" s="134"/>
      <c r="HE131" s="134"/>
      <c r="HF131" s="134"/>
      <c r="HG131" s="134"/>
      <c r="HH131" s="134"/>
      <c r="HI131" s="134"/>
      <c r="HJ131" s="134"/>
      <c r="HK131" s="134"/>
      <c r="HL131" s="134"/>
      <c r="HM131" s="134"/>
      <c r="HN131" s="134"/>
      <c r="HO131" s="134"/>
      <c r="HP131" s="134"/>
      <c r="HQ131" s="134"/>
      <c r="HR131" s="134"/>
      <c r="HS131" s="134"/>
      <c r="HT131" s="134"/>
      <c r="HU131" s="134"/>
      <c r="HV131" s="134"/>
      <c r="HW131" s="134"/>
      <c r="HX131" s="134"/>
      <c r="HY131" s="134"/>
      <c r="HZ131" s="134"/>
      <c r="IA131" s="134"/>
      <c r="IB131" s="134"/>
      <c r="IC131" s="134"/>
      <c r="ID131" s="134"/>
      <c r="IE131" s="134"/>
      <c r="IF131" s="134"/>
      <c r="IG131" s="134"/>
      <c r="IH131" s="134"/>
      <c r="II131" s="134"/>
      <c r="IJ131" s="134"/>
      <c r="IK131" s="134"/>
      <c r="IL131" s="134"/>
      <c r="IM131" s="134"/>
      <c r="IN131" s="134"/>
      <c r="IO131" s="134"/>
      <c r="IP131" s="134"/>
      <c r="IQ131" s="134"/>
      <c r="IR131" s="134"/>
      <c r="IS131" s="134"/>
      <c r="IT131" s="134"/>
      <c r="IU131" s="134"/>
      <c r="IV131" s="134"/>
    </row>
    <row r="132" spans="1:256" s="55" customFormat="1" ht="15" customHeight="1">
      <c r="A132" s="72">
        <v>7</v>
      </c>
      <c r="B132" s="100" t="s">
        <v>157</v>
      </c>
      <c r="C132" s="127" t="s">
        <v>128</v>
      </c>
      <c r="D132" s="132">
        <f t="shared" si="6"/>
        <v>5000</v>
      </c>
      <c r="E132" s="129">
        <v>5000</v>
      </c>
      <c r="F132" s="13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55" customFormat="1" ht="15" customHeight="1">
      <c r="A133" s="72">
        <v>8</v>
      </c>
      <c r="B133" s="100" t="s">
        <v>158</v>
      </c>
      <c r="C133" s="127" t="s">
        <v>128</v>
      </c>
      <c r="D133" s="132">
        <f t="shared" si="6"/>
        <v>2500</v>
      </c>
      <c r="E133" s="129">
        <v>2500</v>
      </c>
      <c r="F133" s="13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55" customFormat="1" ht="15" customHeight="1">
      <c r="A134" s="72">
        <v>9</v>
      </c>
      <c r="B134" s="100" t="s">
        <v>159</v>
      </c>
      <c r="C134" s="127" t="s">
        <v>128</v>
      </c>
      <c r="D134" s="132">
        <f t="shared" si="6"/>
        <v>5000</v>
      </c>
      <c r="E134" s="129">
        <v>5000</v>
      </c>
      <c r="F134" s="13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55" customFormat="1" ht="15" customHeight="1">
      <c r="A135" s="72">
        <v>10</v>
      </c>
      <c r="B135" s="100" t="s">
        <v>160</v>
      </c>
      <c r="C135" s="127" t="s">
        <v>128</v>
      </c>
      <c r="D135" s="132">
        <f t="shared" si="6"/>
        <v>2500</v>
      </c>
      <c r="E135" s="129">
        <v>2500</v>
      </c>
      <c r="F135" s="13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55" customFormat="1" ht="15" customHeight="1">
      <c r="A136" s="72">
        <v>11</v>
      </c>
      <c r="B136" s="100" t="s">
        <v>161</v>
      </c>
      <c r="C136" s="127" t="s">
        <v>128</v>
      </c>
      <c r="D136" s="132">
        <f t="shared" si="6"/>
        <v>5000</v>
      </c>
      <c r="E136" s="129">
        <v>5000</v>
      </c>
      <c r="F136" s="13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55" customFormat="1" ht="15" customHeight="1">
      <c r="A137" s="72">
        <v>12</v>
      </c>
      <c r="B137" s="100" t="s">
        <v>162</v>
      </c>
      <c r="C137" s="127" t="s">
        <v>128</v>
      </c>
      <c r="D137" s="132">
        <f t="shared" si="6"/>
        <v>5000</v>
      </c>
      <c r="E137" s="129">
        <v>5000</v>
      </c>
      <c r="F137" s="13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55" customFormat="1" ht="14.25">
      <c r="A138" s="72">
        <v>13</v>
      </c>
      <c r="B138" s="100" t="s">
        <v>163</v>
      </c>
      <c r="C138" s="127" t="s">
        <v>128</v>
      </c>
      <c r="D138" s="132">
        <f t="shared" si="6"/>
        <v>3500</v>
      </c>
      <c r="E138" s="129">
        <v>3500</v>
      </c>
      <c r="F138" s="13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55" customFormat="1" ht="15" customHeight="1">
      <c r="A139" s="72">
        <v>14</v>
      </c>
      <c r="B139" s="100" t="s">
        <v>164</v>
      </c>
      <c r="C139" s="127" t="s">
        <v>128</v>
      </c>
      <c r="D139" s="132">
        <f t="shared" si="6"/>
        <v>5000</v>
      </c>
      <c r="E139" s="129">
        <v>5000</v>
      </c>
      <c r="F139" s="13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s="55" customFormat="1" ht="14.25">
      <c r="A140" s="72">
        <v>15</v>
      </c>
      <c r="B140" s="100" t="s">
        <v>165</v>
      </c>
      <c r="C140" s="127" t="s">
        <v>128</v>
      </c>
      <c r="D140" s="132">
        <f t="shared" si="6"/>
        <v>3500</v>
      </c>
      <c r="E140" s="129">
        <v>3500</v>
      </c>
      <c r="F140" s="13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55" customFormat="1" ht="27">
      <c r="A141" s="72">
        <v>16</v>
      </c>
      <c r="B141" s="100" t="s">
        <v>166</v>
      </c>
      <c r="C141" s="127" t="s">
        <v>128</v>
      </c>
      <c r="D141" s="132">
        <f t="shared" si="6"/>
        <v>30000</v>
      </c>
      <c r="E141" s="129">
        <v>30000</v>
      </c>
      <c r="F141" s="13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55" customFormat="1" ht="27">
      <c r="A142" s="72">
        <v>17</v>
      </c>
      <c r="B142" s="100" t="s">
        <v>167</v>
      </c>
      <c r="C142" s="127" t="s">
        <v>128</v>
      </c>
      <c r="D142" s="132">
        <f t="shared" si="6"/>
        <v>40000</v>
      </c>
      <c r="E142" s="129">
        <v>40000</v>
      </c>
      <c r="F142" s="13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55" customFormat="1" ht="15" customHeight="1">
      <c r="A143" s="72">
        <v>18</v>
      </c>
      <c r="B143" s="100" t="s">
        <v>168</v>
      </c>
      <c r="C143" s="127" t="s">
        <v>128</v>
      </c>
      <c r="D143" s="132">
        <f t="shared" si="6"/>
        <v>8000</v>
      </c>
      <c r="E143" s="129">
        <v>8000</v>
      </c>
      <c r="F143" s="13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55" customFormat="1" ht="15" customHeight="1">
      <c r="A144" s="72">
        <v>19</v>
      </c>
      <c r="B144" s="100" t="s">
        <v>169</v>
      </c>
      <c r="C144" s="127" t="s">
        <v>128</v>
      </c>
      <c r="D144" s="132">
        <f t="shared" si="6"/>
        <v>70000</v>
      </c>
      <c r="E144" s="129">
        <v>70000</v>
      </c>
      <c r="F144" s="13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55" customFormat="1" ht="15" customHeight="1">
      <c r="A145" s="72">
        <v>20</v>
      </c>
      <c r="B145" s="100" t="s">
        <v>170</v>
      </c>
      <c r="C145" s="127" t="s">
        <v>128</v>
      </c>
      <c r="D145" s="132">
        <f t="shared" si="6"/>
        <v>17000</v>
      </c>
      <c r="E145" s="129">
        <v>17000</v>
      </c>
      <c r="F145" s="13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55" customFormat="1" ht="15" customHeight="1">
      <c r="A146" s="72">
        <v>21</v>
      </c>
      <c r="B146" s="100" t="s">
        <v>171</v>
      </c>
      <c r="C146" s="127" t="s">
        <v>128</v>
      </c>
      <c r="D146" s="132">
        <f t="shared" si="6"/>
        <v>3000</v>
      </c>
      <c r="E146" s="129">
        <v>3000</v>
      </c>
      <c r="F146" s="13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55" customFormat="1" ht="15" customHeight="1">
      <c r="A147" s="72">
        <v>22</v>
      </c>
      <c r="B147" s="100" t="s">
        <v>172</v>
      </c>
      <c r="C147" s="127" t="s">
        <v>128</v>
      </c>
      <c r="D147" s="132">
        <f t="shared" si="6"/>
        <v>3000</v>
      </c>
      <c r="E147" s="129">
        <v>3000</v>
      </c>
      <c r="F147" s="13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55" customFormat="1" ht="15" customHeight="1">
      <c r="A148" s="72">
        <v>23</v>
      </c>
      <c r="B148" s="100" t="s">
        <v>173</v>
      </c>
      <c r="C148" s="127" t="s">
        <v>128</v>
      </c>
      <c r="D148" s="132">
        <f t="shared" si="6"/>
        <v>5000</v>
      </c>
      <c r="E148" s="129">
        <v>5000</v>
      </c>
      <c r="F148" s="13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55" customFormat="1" ht="14.25">
      <c r="A149" s="72">
        <v>24</v>
      </c>
      <c r="B149" s="100" t="s">
        <v>174</v>
      </c>
      <c r="C149" s="127" t="s">
        <v>128</v>
      </c>
      <c r="D149" s="132">
        <f t="shared" si="6"/>
        <v>30000</v>
      </c>
      <c r="E149" s="129">
        <v>30000</v>
      </c>
      <c r="F149" s="13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55" customFormat="1" ht="14.25">
      <c r="A150" s="72">
        <v>25</v>
      </c>
      <c r="B150" s="100" t="s">
        <v>175</v>
      </c>
      <c r="C150" s="127" t="s">
        <v>128</v>
      </c>
      <c r="D150" s="132">
        <f t="shared" si="6"/>
        <v>30000</v>
      </c>
      <c r="E150" s="129">
        <v>30000</v>
      </c>
      <c r="F150" s="13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55" customFormat="1" ht="14.25">
      <c r="A151" s="122"/>
      <c r="B151" s="123" t="s">
        <v>176</v>
      </c>
      <c r="C151" s="124"/>
      <c r="D151" s="125">
        <f>SUM(D152:D157)</f>
        <v>88000</v>
      </c>
      <c r="E151" s="125">
        <f>SUM(E152:E157)</f>
        <v>88000</v>
      </c>
      <c r="F151" s="126">
        <f>SUM(F152:F157)</f>
        <v>0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55" customFormat="1" ht="14.25">
      <c r="A152" s="72">
        <v>26</v>
      </c>
      <c r="B152" s="100" t="s">
        <v>177</v>
      </c>
      <c r="C152" s="127" t="s">
        <v>178</v>
      </c>
      <c r="D152" s="128">
        <f aca="true" t="shared" si="7" ref="D152:D157">SUM(E152:F152)</f>
        <v>35000</v>
      </c>
      <c r="E152" s="129">
        <v>35000</v>
      </c>
      <c r="F152" s="130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55" customFormat="1" ht="14.25">
      <c r="A153" s="72">
        <v>27</v>
      </c>
      <c r="B153" s="100" t="s">
        <v>179</v>
      </c>
      <c r="C153" s="127" t="s">
        <v>178</v>
      </c>
      <c r="D153" s="128">
        <f t="shared" si="7"/>
        <v>4000</v>
      </c>
      <c r="E153" s="129">
        <v>4000</v>
      </c>
      <c r="F153" s="130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55" customFormat="1" ht="14.25">
      <c r="A154" s="72">
        <v>28</v>
      </c>
      <c r="B154" s="100" t="s">
        <v>180</v>
      </c>
      <c r="C154" s="127" t="s">
        <v>178</v>
      </c>
      <c r="D154" s="128">
        <f t="shared" si="7"/>
        <v>20000</v>
      </c>
      <c r="E154" s="129">
        <v>20000</v>
      </c>
      <c r="F154" s="130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55" customFormat="1" ht="14.25">
      <c r="A155" s="72">
        <v>29</v>
      </c>
      <c r="B155" s="100" t="s">
        <v>181</v>
      </c>
      <c r="C155" s="127" t="s">
        <v>178</v>
      </c>
      <c r="D155" s="128">
        <f t="shared" si="7"/>
        <v>15000</v>
      </c>
      <c r="E155" s="129">
        <v>15000</v>
      </c>
      <c r="F155" s="130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55" customFormat="1" ht="14.25">
      <c r="A156" s="72">
        <v>30</v>
      </c>
      <c r="B156" s="100" t="s">
        <v>182</v>
      </c>
      <c r="C156" s="127" t="s">
        <v>178</v>
      </c>
      <c r="D156" s="128">
        <f t="shared" si="7"/>
        <v>10000</v>
      </c>
      <c r="E156" s="129">
        <v>10000</v>
      </c>
      <c r="F156" s="130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55" customFormat="1" ht="14.25">
      <c r="A157" s="72">
        <v>31</v>
      </c>
      <c r="B157" s="136" t="s">
        <v>183</v>
      </c>
      <c r="C157" s="127" t="s">
        <v>178</v>
      </c>
      <c r="D157" s="128">
        <f t="shared" si="7"/>
        <v>4000</v>
      </c>
      <c r="E157" s="129">
        <v>4000</v>
      </c>
      <c r="F157" s="130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55" customFormat="1" ht="14.25">
      <c r="A158" s="137"/>
      <c r="B158" s="138" t="s">
        <v>184</v>
      </c>
      <c r="C158" s="139"/>
      <c r="D158" s="125">
        <f>SUM(D159:D160)</f>
        <v>13000</v>
      </c>
      <c r="E158" s="125">
        <f>SUM(E159:E160)</f>
        <v>13000</v>
      </c>
      <c r="F158" s="125">
        <f>SUM(F159:F160)</f>
        <v>0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55" customFormat="1" ht="14.25">
      <c r="A159" s="72">
        <v>32</v>
      </c>
      <c r="B159" s="136" t="s">
        <v>185</v>
      </c>
      <c r="C159" s="127" t="s">
        <v>178</v>
      </c>
      <c r="D159" s="128">
        <f>SUM(E159:F159)</f>
        <v>5000</v>
      </c>
      <c r="E159" s="140">
        <v>5000</v>
      </c>
      <c r="F159" s="130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55" customFormat="1" ht="14.25">
      <c r="A160" s="72">
        <v>33</v>
      </c>
      <c r="B160" s="136" t="s">
        <v>186</v>
      </c>
      <c r="C160" s="127" t="s">
        <v>178</v>
      </c>
      <c r="D160" s="128">
        <f>SUM(E160:F160)</f>
        <v>8000</v>
      </c>
      <c r="E160" s="140">
        <v>8000</v>
      </c>
      <c r="F160" s="130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7" ht="14.25">
      <c r="A161" s="141" t="s">
        <v>187</v>
      </c>
      <c r="B161" s="121" t="s">
        <v>188</v>
      </c>
      <c r="C161" s="121"/>
      <c r="D161" s="121">
        <f>SUM(D162:D174)</f>
        <v>4338000</v>
      </c>
      <c r="E161" s="121">
        <f>SUM(E162:E174)</f>
        <v>4127000</v>
      </c>
      <c r="F161" s="121">
        <f>SUM(F162:F174)</f>
        <v>211000</v>
      </c>
      <c r="G161" s="15"/>
    </row>
    <row r="162" spans="1:6" ht="16.5" customHeight="1">
      <c r="A162" s="142">
        <v>1</v>
      </c>
      <c r="B162" s="136" t="s">
        <v>189</v>
      </c>
      <c r="C162" s="60" t="s">
        <v>42</v>
      </c>
      <c r="D162" s="143">
        <f aca="true" t="shared" si="8" ref="D162:D174">E162+F162</f>
        <v>3000000</v>
      </c>
      <c r="E162" s="144">
        <v>3000000</v>
      </c>
      <c r="F162" s="144"/>
    </row>
    <row r="163" spans="1:6" ht="26.25" customHeight="1">
      <c r="A163" s="142">
        <v>2</v>
      </c>
      <c r="B163" s="136" t="s">
        <v>190</v>
      </c>
      <c r="C163" s="60" t="s">
        <v>42</v>
      </c>
      <c r="D163" s="143">
        <f t="shared" si="8"/>
        <v>335000</v>
      </c>
      <c r="E163" s="144">
        <v>144000</v>
      </c>
      <c r="F163" s="144">
        <v>191000</v>
      </c>
    </row>
    <row r="164" spans="1:6" ht="27">
      <c r="A164" s="142">
        <v>3</v>
      </c>
      <c r="B164" s="136" t="s">
        <v>191</v>
      </c>
      <c r="C164" s="60" t="s">
        <v>42</v>
      </c>
      <c r="D164" s="143">
        <f t="shared" si="8"/>
        <v>20000</v>
      </c>
      <c r="E164" s="145"/>
      <c r="F164" s="145">
        <v>20000</v>
      </c>
    </row>
    <row r="165" spans="1:6" ht="14.25">
      <c r="A165" s="142">
        <v>4</v>
      </c>
      <c r="B165" s="136" t="s">
        <v>192</v>
      </c>
      <c r="C165" s="60" t="s">
        <v>42</v>
      </c>
      <c r="D165" s="143">
        <f t="shared" si="8"/>
        <v>39000</v>
      </c>
      <c r="E165" s="145">
        <v>39000</v>
      </c>
      <c r="F165" s="145"/>
    </row>
    <row r="166" spans="1:6" ht="14.25">
      <c r="A166" s="142">
        <v>5</v>
      </c>
      <c r="B166" s="136" t="s">
        <v>193</v>
      </c>
      <c r="C166" s="60" t="s">
        <v>42</v>
      </c>
      <c r="D166" s="143">
        <f t="shared" si="8"/>
        <v>123000</v>
      </c>
      <c r="E166" s="145">
        <v>123000</v>
      </c>
      <c r="F166" s="145"/>
    </row>
    <row r="167" spans="1:6" ht="14.25">
      <c r="A167" s="142">
        <v>6</v>
      </c>
      <c r="B167" s="136" t="s">
        <v>194</v>
      </c>
      <c r="C167" s="60" t="s">
        <v>42</v>
      </c>
      <c r="D167" s="143">
        <f t="shared" si="8"/>
        <v>141000</v>
      </c>
      <c r="E167" s="145">
        <v>141000</v>
      </c>
      <c r="F167" s="145"/>
    </row>
    <row r="168" spans="1:6" ht="27">
      <c r="A168" s="142">
        <v>7</v>
      </c>
      <c r="B168" s="136" t="s">
        <v>195</v>
      </c>
      <c r="C168" s="60" t="s">
        <v>42</v>
      </c>
      <c r="D168" s="143">
        <f t="shared" si="8"/>
        <v>80000</v>
      </c>
      <c r="E168" s="145">
        <v>80000</v>
      </c>
      <c r="F168" s="145"/>
    </row>
    <row r="169" spans="1:6" ht="14.25">
      <c r="A169" s="142">
        <v>8</v>
      </c>
      <c r="B169" s="136" t="s">
        <v>196</v>
      </c>
      <c r="C169" s="60" t="s">
        <v>42</v>
      </c>
      <c r="D169" s="143">
        <f t="shared" si="8"/>
        <v>50000</v>
      </c>
      <c r="E169" s="145">
        <v>50000</v>
      </c>
      <c r="F169" s="145"/>
    </row>
    <row r="170" spans="1:6" ht="14.25">
      <c r="A170" s="142">
        <v>9</v>
      </c>
      <c r="B170" s="136" t="s">
        <v>197</v>
      </c>
      <c r="C170" s="60" t="s">
        <v>42</v>
      </c>
      <c r="D170" s="143">
        <f t="shared" si="8"/>
        <v>120000</v>
      </c>
      <c r="E170" s="145">
        <v>120000</v>
      </c>
      <c r="F170" s="145"/>
    </row>
    <row r="171" spans="1:6" ht="27">
      <c r="A171" s="142">
        <v>10</v>
      </c>
      <c r="B171" s="136" t="s">
        <v>198</v>
      </c>
      <c r="C171" s="60" t="s">
        <v>42</v>
      </c>
      <c r="D171" s="143">
        <f t="shared" si="8"/>
        <v>157000</v>
      </c>
      <c r="E171" s="145">
        <v>157000</v>
      </c>
      <c r="F171" s="145"/>
    </row>
    <row r="172" spans="1:6" ht="14.25">
      <c r="A172" s="142">
        <v>11</v>
      </c>
      <c r="B172" s="146" t="s">
        <v>199</v>
      </c>
      <c r="C172" s="60" t="s">
        <v>42</v>
      </c>
      <c r="D172" s="145">
        <f t="shared" si="8"/>
        <v>90000</v>
      </c>
      <c r="E172" s="145">
        <v>90000</v>
      </c>
      <c r="F172" s="40"/>
    </row>
    <row r="173" spans="1:6" ht="14.25">
      <c r="A173" s="142">
        <v>12</v>
      </c>
      <c r="B173" s="146" t="s">
        <v>200</v>
      </c>
      <c r="C173" s="60" t="s">
        <v>42</v>
      </c>
      <c r="D173" s="145">
        <f t="shared" si="8"/>
        <v>180000</v>
      </c>
      <c r="E173" s="145">
        <v>180000</v>
      </c>
      <c r="F173" s="40"/>
    </row>
    <row r="174" spans="1:6" ht="14.25">
      <c r="A174" s="142">
        <v>13</v>
      </c>
      <c r="B174" s="146" t="s">
        <v>201</v>
      </c>
      <c r="C174" s="60" t="s">
        <v>42</v>
      </c>
      <c r="D174" s="145">
        <f t="shared" si="8"/>
        <v>3000</v>
      </c>
      <c r="E174" s="145">
        <v>3000</v>
      </c>
      <c r="F174" s="40"/>
    </row>
  </sheetData>
  <sheetProtection/>
  <mergeCells count="5">
    <mergeCell ref="A2:A3"/>
    <mergeCell ref="B2:B3"/>
    <mergeCell ref="C2:C3"/>
    <mergeCell ref="D2:D3"/>
    <mergeCell ref="E2:F2"/>
  </mergeCells>
  <printOptions horizontalCentered="1"/>
  <pageMargins left="0.1968503937007874" right="0.1968503937007874" top="1.0236220472440944" bottom="0.5118110236220472" header="0.31496062992125984" footer="0.31496062992125984"/>
  <pageSetup horizontalDpi="600" verticalDpi="600" orientation="portrait" paperSize="9" scale="90" r:id="rId1"/>
  <headerFooter>
    <oddHeader>&amp;L&amp;"-,Aldin"ROMÂNIA
JUDEŢUL MUREŞ
CONSILIUL JUDEŢEAN&amp;C&amp;"-,Aldin"
Programul de investiţii pe anul 2017&amp;R&amp;"-,Aldin"Anexa nr.7 la HCJM nr.________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dcterms:created xsi:type="dcterms:W3CDTF">2017-03-23T06:54:44Z</dcterms:created>
  <dcterms:modified xsi:type="dcterms:W3CDTF">2017-03-23T15:15:13Z</dcterms:modified>
  <cp:category/>
  <cp:version/>
  <cp:contentType/>
  <cp:contentStatus/>
</cp:coreProperties>
</file>