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52" windowHeight="7932" activeTab="0"/>
  </bookViews>
  <sheets>
    <sheet name="anexa 7c" sheetId="1" r:id="rId1"/>
  </sheets>
  <definedNames>
    <definedName name="_xlnm._FilterDatabase" localSheetId="0" hidden="1">'anexa 7c'!$A$4:$M$4</definedName>
    <definedName name="_xlnm.Print_Titles" localSheetId="0">'anexa 7c'!$2:$4</definedName>
    <definedName name="_xlnm.Print_Area" localSheetId="0">'anexa 7c'!$A$1:$I$136</definedName>
  </definedNames>
  <calcPr fullCalcOnLoad="1"/>
</workbook>
</file>

<file path=xl/sharedStrings.xml><?xml version="1.0" encoding="utf-8"?>
<sst xmlns="http://schemas.openxmlformats.org/spreadsheetml/2006/main" count="272" uniqueCount="174">
  <si>
    <t xml:space="preserve"> -lei-</t>
  </si>
  <si>
    <t>Nr. crt.</t>
  </si>
  <si>
    <t>Cap.bg</t>
  </si>
  <si>
    <t>Denumirea obiectivului de investiţie</t>
  </si>
  <si>
    <t>Prevederi 2013</t>
  </si>
  <si>
    <t>Influenţe</t>
  </si>
  <si>
    <t>Valori rectificate</t>
  </si>
  <si>
    <t>din care:</t>
  </si>
  <si>
    <t>Buget local</t>
  </si>
  <si>
    <t>Venituri proprii + Fond de dezvoltare+ ambasada SUA</t>
  </si>
  <si>
    <r>
      <rPr>
        <b/>
        <vertAlign val="superscript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Buget de stat + Venituri proprii MS+ Taxă securitate</t>
    </r>
  </si>
  <si>
    <t>5=6+7+8</t>
  </si>
  <si>
    <t>TOTAL CHELTUIELI DE INVESTIŢII 2013</t>
  </si>
  <si>
    <t>CONSILIUL JUDEŢEAN MUREŞ total, din care</t>
  </si>
  <si>
    <t>Total cap.51</t>
  </si>
  <si>
    <t>51.C</t>
  </si>
  <si>
    <t>Hărţi de risc</t>
  </si>
  <si>
    <t>PUZ Modernizare căi de comunicaţie ce deservesc aeroportul</t>
  </si>
  <si>
    <t>Subscripţie Autocad Map  3D 2013</t>
  </si>
  <si>
    <t>Avizare PUZ Modernizare căi de comunicatie ce deservesc aeroportul</t>
  </si>
  <si>
    <t>GIS - Amenajarea teritoriului şi urbanism</t>
  </si>
  <si>
    <t xml:space="preserve">PT Reparaţii sediu administrativ </t>
  </si>
  <si>
    <t>51.B</t>
  </si>
  <si>
    <t>Montare a două bariere la parcarea din faţa complexului "Parc"</t>
  </si>
  <si>
    <t>Autospecială intervenţie misiuni pirotehnice (ISU)</t>
  </si>
  <si>
    <t>SF instalaţie climatizare sediu administrativ</t>
  </si>
  <si>
    <t>Instalaţie climatizare sediu administrativ       
  ( proiectare şi execuţie)</t>
  </si>
  <si>
    <t>Retea calculatoare (swich, cablare, soft retea, etc)</t>
  </si>
  <si>
    <t>Echipamente de calcul, foto/video</t>
  </si>
  <si>
    <t xml:space="preserve">Software </t>
  </si>
  <si>
    <t>Iluminat Palatul Culturii si Administrativ</t>
  </si>
  <si>
    <t>Total cap.74</t>
  </si>
  <si>
    <t>74.B</t>
  </si>
  <si>
    <t>PT+exec Lucrări sporire putere instalată la depozitul zonal Sânpaul</t>
  </si>
  <si>
    <t>Total cap.84, din care:</t>
  </si>
  <si>
    <t>- pentru transport rutier</t>
  </si>
  <si>
    <t>84.C</t>
  </si>
  <si>
    <t>Documentaţii tehnico-economice drumuri</t>
  </si>
  <si>
    <t>Reabilitare pod pe DJ 106 peste Valea Şaeş, km 93+756 (PT+execuţie)</t>
  </si>
  <si>
    <t>Reabilitare pod pe DJ 106 peste Valea Şaeş, km 87+164 (PT+execuţie)</t>
  </si>
  <si>
    <t>- pentru transport aerian</t>
  </si>
  <si>
    <t>84.B</t>
  </si>
  <si>
    <t>Extindere şi copertină faţadă sudică aerogară, inclusiv taxe, avize şi cote legale</t>
  </si>
  <si>
    <t>Asistenţă tehnică  "Extindere şi copertină faţadă sudică aerogară" - dirigintenţie</t>
  </si>
  <si>
    <t>Asistenţă tehnică din partea proiectantului  "Extindere şi copertină faţadă sudică aerogară" - dirigintenţie</t>
  </si>
  <si>
    <t>Amenajare peisagistică acces Aeroport SF</t>
  </si>
  <si>
    <t>CENTRUL ŞCOLAR PENTRU EDUCAŢIE INCLUZIVĂ NR.2</t>
  </si>
  <si>
    <t>1</t>
  </si>
  <si>
    <t>65.C</t>
  </si>
  <si>
    <t xml:space="preserve">Teste Kit ADOS </t>
  </si>
  <si>
    <t>2</t>
  </si>
  <si>
    <t xml:space="preserve">Teste Kit ADI-R </t>
  </si>
  <si>
    <t>3</t>
  </si>
  <si>
    <t xml:space="preserve">Program antivirus </t>
  </si>
  <si>
    <t>UNITĂŢI SANITARE, din care</t>
  </si>
  <si>
    <t>SPITALUL CLINIC JUDEŢEAN MUREŞ total, din care:</t>
  </si>
  <si>
    <t>66.C</t>
  </si>
  <si>
    <t>Reparatie capitală bucătărie centrală şi extindere clădire pe 2 niveluri pentru activităţi medicale</t>
  </si>
  <si>
    <t>Reparaţie capitală clădire Psiihiatrie I şi II</t>
  </si>
  <si>
    <t>Aparat radiodiagnostic convenţional cu fluroscopie digital - Clinica de Pediatrie</t>
  </si>
  <si>
    <t>4</t>
  </si>
  <si>
    <t>Fundus cameră - Clinica Oftalmologie</t>
  </si>
  <si>
    <t>5</t>
  </si>
  <si>
    <t>Negatoscop mamografie (2 buc) - Ambulatoriu Integrat</t>
  </si>
  <si>
    <t>6</t>
  </si>
  <si>
    <t>Reparaţie capitală sistem de încălzire centrală şi preparare apă caldă menajeră Clinica Oncologie</t>
  </si>
  <si>
    <t>7</t>
  </si>
  <si>
    <t>Aparat rezonanţă magnetică - Laborator Patologie</t>
  </si>
  <si>
    <t>SPITALUL MUNICIPAL TÂRNĂVENI total,     din care:</t>
  </si>
  <si>
    <t>Proiect reparaţie capitală Secţia Chirurgie şi Secţia Interne</t>
  </si>
  <si>
    <t>Reparaţie capitală Secţia Interne şi chirurgie</t>
  </si>
  <si>
    <t>66.A</t>
  </si>
  <si>
    <t>Schimbare locaţie secţie de pediatrie prin extindere şi schimbare destinaţie cldire Infecţioase</t>
  </si>
  <si>
    <t>Extindere retea de canalizare Pavilion Central</t>
  </si>
  <si>
    <t>Licenţă informatică de uz medical</t>
  </si>
  <si>
    <t>UNITĂŢI DE CULTURĂ total, din care:</t>
  </si>
  <si>
    <t>BIBLIOTECA JUDEŢEANĂ total, din care:</t>
  </si>
  <si>
    <t>67.C</t>
  </si>
  <si>
    <t>Placă comemorativă 100 ani</t>
  </si>
  <si>
    <t>Reînnoire licenţe antivirus</t>
  </si>
  <si>
    <t>Sistem monitorizare video la Biblioteca Teleki</t>
  </si>
  <si>
    <t>67.A</t>
  </si>
  <si>
    <t>Încălzire centrală filiala Dâmbu Pietros</t>
  </si>
  <si>
    <t>Lucrări de restaurare clădire Biblioteca Teleki - secţia de artă şi galeria Ion Vlasiu</t>
  </si>
  <si>
    <t>American Corner</t>
  </si>
  <si>
    <t>Laptop</t>
  </si>
  <si>
    <t>MUZEUL JUDEŢEAN MUREŞ total, din care:</t>
  </si>
  <si>
    <t>Extindere şi mansardare clădire Horea 24</t>
  </si>
  <si>
    <t>Încălzire centrală Muzeul de etnografie</t>
  </si>
  <si>
    <t>TEATRUL PENTRU COPII ŞI TINERET ARIEL TÂRGU MUREŞ total, din care:</t>
  </si>
  <si>
    <t>Dotări  clădire Teatrul pentru copii şi tineret ARIEL, din care:</t>
  </si>
  <si>
    <t>1.1</t>
  </si>
  <si>
    <t xml:space="preserve">Prima dotare atelier creaţie </t>
  </si>
  <si>
    <t>1.2</t>
  </si>
  <si>
    <t>Prima dotare echipamente şi instalaţii de sunet, lumină şi multimedia</t>
  </si>
  <si>
    <t>1.3</t>
  </si>
  <si>
    <t>Prima dotare săli de spectacole</t>
  </si>
  <si>
    <t>1.4</t>
  </si>
  <si>
    <t>Prima dotare scenă</t>
  </si>
  <si>
    <t>1.5</t>
  </si>
  <si>
    <t>Prima dotare aparatură, obiecte şi mobilier funcţional pentru personalul artistic, tehnic, auxiliar şi administrativ</t>
  </si>
  <si>
    <t>67</t>
  </si>
  <si>
    <t>CENTRUL JUDEŢEAN PENTRU CULTURĂ TRADIŢIONALĂ ŞI EDUCAŢIE ARTISTICĂ-MUREŞ</t>
  </si>
  <si>
    <t>Licenţă soft editare grafică</t>
  </si>
  <si>
    <t>DIRECŢIA GENERALĂ DE ASISTENŢĂ SOCIALĂ ŞI PROTECŢIA COPILULUI MUREŞ total, din care:</t>
  </si>
  <si>
    <t>68.A</t>
  </si>
  <si>
    <t>Reamenajare şi recompartimentare CRCDN Ceuaş- str. Laposa</t>
  </si>
  <si>
    <t>Amenajare si dotare teren joacă la CTF Sîncraiu de Mureş</t>
  </si>
  <si>
    <t>TOTAL LUCRĂRI îN CONTINUARE</t>
  </si>
  <si>
    <t>68.C</t>
  </si>
  <si>
    <t xml:space="preserve">Server pentru DGASPC </t>
  </si>
  <si>
    <t>TOTAL DOTĂRI INDEPENDENTE</t>
  </si>
  <si>
    <t>SF+PT+DE CIA Lunca Mureşului</t>
  </si>
  <si>
    <t xml:space="preserve">PT + DE pentru Amenajare bucătărie şi sală de mese la CRRN REGHIN
</t>
  </si>
  <si>
    <t>TOTAL SF + PROIECTE</t>
  </si>
  <si>
    <t>84</t>
  </si>
  <si>
    <t>RA AEROPORT TRANSILVANIA</t>
  </si>
  <si>
    <t>Echipamente aluminizate de stingere incendii</t>
  </si>
  <si>
    <t>Motopompă</t>
  </si>
  <si>
    <t>Analizator de calitate a energiei (pt. uzina elelctrică şi echipamente) de 400 Hz mentenanţă 1 buc</t>
  </si>
  <si>
    <t>Echipament împrăştiere substanţe solide pe pistă, tractabil, cu rezervor tampon de min.1500 kg 1 buc</t>
  </si>
  <si>
    <t>Echipament pentru executare marcaje rutiere 1 buc</t>
  </si>
  <si>
    <t>Echipament pentru verificare şi programare componente balizaj (scroll) 1 buc</t>
  </si>
  <si>
    <t>Lucrări de balizaj şi sistem de iluminare platformă cu conformare la noile cerinţe de balizare (cf. proiect Icco)</t>
  </si>
  <si>
    <t>Lamă şi dispozitiv de fixare tractor 1 buc</t>
  </si>
  <si>
    <t>Proiect sistem integrat de control 100% a bagajelor</t>
  </si>
  <si>
    <t>SF+PT hangar aeronave capacitate maximă A320</t>
  </si>
  <si>
    <t>SF şi PT Iluminat Palatul Culturii si Administrativ</t>
  </si>
  <si>
    <t>Editare site web</t>
  </si>
  <si>
    <t>Total cap.66</t>
  </si>
  <si>
    <t>Implementare program informatic D-Smart</t>
  </si>
  <si>
    <t>TOTAL LUCRĂRI NOI</t>
  </si>
  <si>
    <t>Amenajare curte interioară la sediul DGASPC Mureş Corp C</t>
  </si>
  <si>
    <t>Amenajare curte la casa de tip familial din Tg. Mureş, str. Baranului nr.3</t>
  </si>
  <si>
    <t>Împrejmuire cu gard de la CRRN Reghin</t>
  </si>
  <si>
    <t>Lucrări modificare clădire corp internat şi parter anexa-oficiu şa CRRN Reghin pentru realizare oficiu(cantina) şi sala de mese</t>
  </si>
  <si>
    <t>68.B</t>
  </si>
  <si>
    <t>Monitorizare cu camere de supraveghere pază Post II</t>
  </si>
  <si>
    <t>Reparaţii împrejmuire cu plasă de sârmă</t>
  </si>
  <si>
    <t>66.B</t>
  </si>
  <si>
    <t>Reparaţie capitală aparat tomograf computerizat (înlocuire tub)</t>
  </si>
  <si>
    <t>Aparat spirometru Clinica medicina Muncii</t>
  </si>
  <si>
    <t>Monitoare fetale (cardiotocograf) Clinica Obstetrică Ginecologie</t>
  </si>
  <si>
    <t>Sistem pentru testare imuno-hematologică Clinica Obstetrică Ginecologie</t>
  </si>
  <si>
    <t>Monitoare funcţii vitale</t>
  </si>
  <si>
    <t>Amenajare spaţii ambulatoriu integrat</t>
  </si>
  <si>
    <t>Ecograf pentru Clinica Chirurgie</t>
  </si>
  <si>
    <t>8</t>
  </si>
  <si>
    <t>PT Restaurare Muzeul de Vânătoare Castel Gurgiu</t>
  </si>
  <si>
    <t>Program informatic tip Office</t>
  </si>
  <si>
    <t>Sistem de protecţie antiefracţie</t>
  </si>
  <si>
    <t>SF+PT+DE pentru Amenajare, modificare, recompartimentare clădire pentru realizare SIRU</t>
  </si>
  <si>
    <t>Aparat control Rx cu TIP instalat cu tunel de mici dimensiuni şi sistem LEDS încorporat. (1 buc.)</t>
  </si>
  <si>
    <t>Montarea unei bariere imobil Piaţa Trandafirilor nr.5</t>
  </si>
  <si>
    <t>SF Amenajarea unui centru de sănătate multifuncţional în localitatea Archita, comuna Vînători</t>
  </si>
  <si>
    <t>Server Proliant  DL380 G7 Xeon Core Quad E 5606 (2 buc)</t>
  </si>
  <si>
    <t>Windows 2008 Server (2 buc)</t>
  </si>
  <si>
    <t>UPS 1000 VA, Rack mountable (1 buc)</t>
  </si>
  <si>
    <t>Aparat de verificat valuta (2 buc)</t>
  </si>
  <si>
    <t>Aparat infoliat bagaje 1 buc</t>
  </si>
  <si>
    <t>Utilaj de tractare echipament de împrăştiere substanţe solide pe pistă ( 1 buc)</t>
  </si>
  <si>
    <t>Acumulatori (de forta) pt electrocar de bagaje EP06 1 set</t>
  </si>
  <si>
    <t>Tunel extensibil grupare pasageri 2 buc</t>
  </si>
  <si>
    <t>Studiu de determinare a capacității portante a suprafețelor de mișcare</t>
  </si>
  <si>
    <t>Echipament de securitate tip LEDS (2 buc)</t>
  </si>
  <si>
    <t>Echipament telecomunicații radio (9 buc)</t>
  </si>
  <si>
    <t>Mutare pedală panică și upgrade sistem TVCI și sistem TVCI auto</t>
  </si>
  <si>
    <t>Piese stoc tampon pentru aparatele de securitate</t>
  </si>
  <si>
    <t>Reconfigurare sistem TVCI, Sistem alarmă incendiu, Sistem control acces pentru noua configurație a terminalului de plecări interne și internaționale.</t>
  </si>
  <si>
    <t>84.A</t>
  </si>
  <si>
    <t>Tunuri mobile îndepărtat păsări</t>
  </si>
  <si>
    <t>Scaun rotile pentru pasageri cu mobilitate redusă</t>
  </si>
  <si>
    <t>SF +PT Sistematizare circulaţie rutieră şi pietonală şi Amenajare parcare supraetajată la Spitalul Clinic Judeţean de Urgenţă Tîrgu-Mureş</t>
  </si>
  <si>
    <t>Documentaţie de avizare a lucrărilor de intervenţie (DALI)  Psiihiatrie I şi II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</si>
</sst>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left" vertical="center" wrapText="1"/>
    </xf>
    <xf numFmtId="3" fontId="5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 horizontal="right"/>
    </xf>
    <xf numFmtId="49" fontId="6" fillId="34" borderId="10" xfId="50" applyNumberFormat="1" applyFont="1" applyFill="1" applyBorder="1" applyAlignment="1">
      <alignment horizontal="right" vertical="center" wrapText="1"/>
      <protection/>
    </xf>
    <xf numFmtId="49" fontId="6" fillId="34" borderId="10" xfId="50" applyNumberFormat="1" applyFont="1" applyFill="1" applyBorder="1" applyAlignment="1">
      <alignment vertical="center" wrapText="1"/>
      <protection/>
    </xf>
    <xf numFmtId="3" fontId="6" fillId="3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45" fillId="35" borderId="10" xfId="0" applyFont="1" applyFill="1" applyBorder="1" applyAlignment="1">
      <alignment horizontal="right" vertical="center" wrapText="1"/>
    </xf>
    <xf numFmtId="0" fontId="45" fillId="35" borderId="10" xfId="0" applyFont="1" applyFill="1" applyBorder="1" applyAlignment="1">
      <alignment horizontal="left" vertical="center" wrapText="1"/>
    </xf>
    <xf numFmtId="3" fontId="45" fillId="35" borderId="10" xfId="0" applyNumberFormat="1" applyFont="1" applyFill="1" applyBorder="1" applyAlignment="1">
      <alignment horizontal="right" vertical="center" wrapText="1"/>
    </xf>
    <xf numFmtId="3" fontId="45" fillId="35" borderId="10" xfId="0" applyNumberFormat="1" applyFont="1" applyFill="1" applyBorder="1" applyAlignment="1">
      <alignment/>
    </xf>
    <xf numFmtId="3" fontId="45" fillId="35" borderId="10" xfId="0" applyNumberFormat="1" applyFont="1" applyFill="1" applyBorder="1" applyAlignment="1">
      <alignment horizontal="right"/>
    </xf>
    <xf numFmtId="0" fontId="45" fillId="35" borderId="10" xfId="0" applyFont="1" applyFill="1" applyBorder="1" applyAlignment="1">
      <alignment wrapText="1"/>
    </xf>
    <xf numFmtId="3" fontId="45" fillId="35" borderId="10" xfId="0" applyNumberFormat="1" applyFont="1" applyFill="1" applyBorder="1" applyAlignment="1">
      <alignment horizontal="right" wrapText="1"/>
    </xf>
    <xf numFmtId="2" fontId="45" fillId="35" borderId="10" xfId="0" applyNumberFormat="1" applyFont="1" applyFill="1" applyBorder="1" applyAlignment="1">
      <alignment horizontal="left" vertical="center" wrapText="1"/>
    </xf>
    <xf numFmtId="3" fontId="45" fillId="35" borderId="10" xfId="0" applyNumberFormat="1" applyFont="1" applyFill="1" applyBorder="1" applyAlignment="1">
      <alignment wrapText="1"/>
    </xf>
    <xf numFmtId="0" fontId="45" fillId="35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right" vertical="center" wrapText="1"/>
    </xf>
    <xf numFmtId="164" fontId="8" fillId="35" borderId="10" xfId="0" applyNumberFormat="1" applyFont="1" applyFill="1" applyBorder="1" applyAlignment="1">
      <alignment horizontal="left" vertical="center" wrapText="1"/>
    </xf>
    <xf numFmtId="3" fontId="8" fillId="35" borderId="10" xfId="0" applyNumberFormat="1" applyFont="1" applyFill="1" applyBorder="1" applyAlignment="1">
      <alignment horizontal="right" vertical="center" wrapText="1"/>
    </xf>
    <xf numFmtId="3" fontId="2" fillId="35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center" wrapText="1"/>
    </xf>
    <xf numFmtId="3" fontId="7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3" fontId="46" fillId="35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5" fillId="0" borderId="10" xfId="0" applyFont="1" applyFill="1" applyBorder="1" applyAlignment="1">
      <alignment horizontal="right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3" fontId="47" fillId="0" borderId="10" xfId="0" applyNumberFormat="1" applyFont="1" applyBorder="1" applyAlignment="1">
      <alignment/>
    </xf>
    <xf numFmtId="49" fontId="6" fillId="37" borderId="10" xfId="50" applyNumberFormat="1" applyFont="1" applyFill="1" applyBorder="1" applyAlignment="1">
      <alignment horizontal="right" vertical="center" wrapText="1"/>
      <protection/>
    </xf>
    <xf numFmtId="0" fontId="6" fillId="37" borderId="10" xfId="0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left" vertical="center" wrapText="1"/>
    </xf>
    <xf numFmtId="3" fontId="6" fillId="37" borderId="10" xfId="0" applyNumberFormat="1" applyFont="1" applyFill="1" applyBorder="1" applyAlignment="1">
      <alignment/>
    </xf>
    <xf numFmtId="49" fontId="8" fillId="0" borderId="10" xfId="50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/>
    </xf>
    <xf numFmtId="0" fontId="2" fillId="36" borderId="0" xfId="0" applyFont="1" applyFill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0" fontId="8" fillId="35" borderId="10" xfId="0" applyFont="1" applyFill="1" applyBorder="1" applyAlignment="1">
      <alignment wrapText="1"/>
    </xf>
    <xf numFmtId="3" fontId="8" fillId="35" borderId="10" xfId="0" applyNumberFormat="1" applyFont="1" applyFill="1" applyBorder="1" applyAlignment="1">
      <alignment horizontal="right" wrapText="1"/>
    </xf>
    <xf numFmtId="3" fontId="8" fillId="35" borderId="10" xfId="0" applyNumberFormat="1" applyFont="1" applyFill="1" applyBorder="1" applyAlignment="1">
      <alignment/>
    </xf>
    <xf numFmtId="3" fontId="8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49" fontId="8" fillId="35" borderId="10" xfId="50" applyNumberFormat="1" applyFont="1" applyFill="1" applyBorder="1" applyAlignment="1">
      <alignment horizontal="right" vertical="center" wrapText="1"/>
      <protection/>
    </xf>
    <xf numFmtId="0" fontId="8" fillId="35" borderId="10" xfId="0" applyFont="1" applyFill="1" applyBorder="1" applyAlignment="1">
      <alignment vertical="center" wrapText="1"/>
    </xf>
    <xf numFmtId="49" fontId="8" fillId="33" borderId="10" xfId="50" applyNumberFormat="1" applyFont="1" applyFill="1" applyBorder="1" applyAlignment="1">
      <alignment horizontal="right" vertical="center" wrapText="1"/>
      <protection/>
    </xf>
    <xf numFmtId="49" fontId="48" fillId="33" borderId="10" xfId="50" applyNumberFormat="1" applyFont="1" applyFill="1" applyBorder="1" applyAlignment="1">
      <alignment horizontal="right" vertical="center" wrapText="1"/>
      <protection/>
    </xf>
    <xf numFmtId="0" fontId="10" fillId="33" borderId="10" xfId="0" applyFont="1" applyFill="1" applyBorder="1" applyAlignment="1">
      <alignment wrapText="1"/>
    </xf>
    <xf numFmtId="3" fontId="10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8" fillId="35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vertical="center" wrapText="1"/>
    </xf>
    <xf numFmtId="3" fontId="3" fillId="38" borderId="10" xfId="0" applyNumberFormat="1" applyFont="1" applyFill="1" applyBorder="1" applyAlignment="1">
      <alignment horizontal="right" vertical="center" wrapText="1"/>
    </xf>
    <xf numFmtId="3" fontId="7" fillId="38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vertical="top" wrapText="1"/>
    </xf>
    <xf numFmtId="3" fontId="45" fillId="35" borderId="10" xfId="0" applyNumberFormat="1" applyFont="1" applyFill="1" applyBorder="1" applyAlignment="1">
      <alignment vertical="center"/>
    </xf>
    <xf numFmtId="3" fontId="45" fillId="35" borderId="10" xfId="0" applyNumberFormat="1" applyFont="1" applyFill="1" applyBorder="1" applyAlignment="1">
      <alignment horizontal="right" vertical="center"/>
    </xf>
    <xf numFmtId="3" fontId="47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3" fontId="8" fillId="35" borderId="10" xfId="0" applyNumberFormat="1" applyFont="1" applyFill="1" applyBorder="1" applyAlignment="1">
      <alignment vertical="center" wrapText="1"/>
    </xf>
    <xf numFmtId="3" fontId="45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wrapText="1"/>
    </xf>
    <xf numFmtId="0" fontId="0" fillId="0" borderId="13" xfId="48" applyFont="1" applyBorder="1" applyAlignment="1">
      <alignment wrapText="1"/>
      <protection/>
    </xf>
    <xf numFmtId="3" fontId="2" fillId="0" borderId="1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_F 134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9" sqref="L9"/>
    </sheetView>
  </sheetViews>
  <sheetFormatPr defaultColWidth="9.140625" defaultRowHeight="12.75"/>
  <cols>
    <col min="1" max="2" width="4.8515625" style="1" customWidth="1"/>
    <col min="3" max="3" width="35.140625" style="2" customWidth="1"/>
    <col min="4" max="4" width="10.140625" style="2" customWidth="1"/>
    <col min="5" max="5" width="9.421875" style="2" customWidth="1"/>
    <col min="6" max="6" width="8.7109375" style="1" customWidth="1"/>
    <col min="7" max="7" width="9.140625" style="1" customWidth="1"/>
    <col min="8" max="8" width="10.00390625" style="1" customWidth="1"/>
    <col min="9" max="9" width="10.140625" style="1" customWidth="1"/>
    <col min="10" max="10" width="9.28125" style="1" bestFit="1" customWidth="1"/>
    <col min="11" max="16384" width="9.140625" style="1" customWidth="1"/>
  </cols>
  <sheetData>
    <row r="1" spans="6:9" ht="13.5">
      <c r="F1" s="3"/>
      <c r="G1" s="3"/>
      <c r="I1" s="4" t="s">
        <v>0</v>
      </c>
    </row>
    <row r="2" spans="1:9" ht="12.75" customHeight="1">
      <c r="A2" s="105" t="s">
        <v>1</v>
      </c>
      <c r="B2" s="105" t="s">
        <v>2</v>
      </c>
      <c r="C2" s="106" t="s">
        <v>3</v>
      </c>
      <c r="D2" s="106" t="s">
        <v>4</v>
      </c>
      <c r="E2" s="106" t="s">
        <v>5</v>
      </c>
      <c r="F2" s="105" t="s">
        <v>6</v>
      </c>
      <c r="G2" s="105" t="s">
        <v>7</v>
      </c>
      <c r="H2" s="105"/>
      <c r="I2" s="105"/>
    </row>
    <row r="3" spans="1:9" ht="90.75" customHeight="1">
      <c r="A3" s="105"/>
      <c r="B3" s="105"/>
      <c r="C3" s="107"/>
      <c r="D3" s="107"/>
      <c r="E3" s="107"/>
      <c r="F3" s="105"/>
      <c r="G3" s="5" t="s">
        <v>8</v>
      </c>
      <c r="H3" s="6" t="s">
        <v>9</v>
      </c>
      <c r="I3" s="5" t="s">
        <v>10</v>
      </c>
    </row>
    <row r="4" spans="1:9" ht="14.25" thickBot="1">
      <c r="A4" s="7">
        <v>0</v>
      </c>
      <c r="B4" s="7">
        <v>1</v>
      </c>
      <c r="C4" s="8">
        <v>2</v>
      </c>
      <c r="D4" s="8">
        <v>3</v>
      </c>
      <c r="E4" s="8">
        <v>4</v>
      </c>
      <c r="F4" s="8" t="s">
        <v>11</v>
      </c>
      <c r="G4" s="7">
        <v>6</v>
      </c>
      <c r="H4" s="7">
        <v>7</v>
      </c>
      <c r="I4" s="7">
        <v>8</v>
      </c>
    </row>
    <row r="5" spans="1:13" ht="14.25" thickTop="1">
      <c r="A5" s="9"/>
      <c r="B5" s="9"/>
      <c r="C5" s="10" t="s">
        <v>12</v>
      </c>
      <c r="D5" s="11">
        <f aca="true" t="shared" si="0" ref="D5:I5">D6+D39+D43+D68+D93+D109</f>
        <v>16692000</v>
      </c>
      <c r="E5" s="12">
        <f t="shared" si="0"/>
        <v>-532000</v>
      </c>
      <c r="F5" s="11">
        <f t="shared" si="0"/>
        <v>16160000</v>
      </c>
      <c r="G5" s="11">
        <f t="shared" si="0"/>
        <v>13939000</v>
      </c>
      <c r="H5" s="11">
        <f t="shared" si="0"/>
        <v>509000</v>
      </c>
      <c r="I5" s="11">
        <f t="shared" si="0"/>
        <v>1712000</v>
      </c>
      <c r="J5" s="3"/>
      <c r="L5" s="3"/>
      <c r="M5" s="3"/>
    </row>
    <row r="6" spans="1:13" ht="27">
      <c r="A6" s="13"/>
      <c r="B6" s="13"/>
      <c r="C6" s="14" t="s">
        <v>13</v>
      </c>
      <c r="D6" s="15">
        <f aca="true" t="shared" si="1" ref="D6:I6">D7+D27+D29+D24</f>
        <v>7228000</v>
      </c>
      <c r="E6" s="15">
        <f t="shared" si="1"/>
        <v>0</v>
      </c>
      <c r="F6" s="15">
        <f t="shared" si="1"/>
        <v>7228000</v>
      </c>
      <c r="G6" s="15">
        <f t="shared" si="1"/>
        <v>7228000</v>
      </c>
      <c r="H6" s="15">
        <f t="shared" si="1"/>
        <v>0</v>
      </c>
      <c r="I6" s="15">
        <f t="shared" si="1"/>
        <v>0</v>
      </c>
      <c r="J6" s="3"/>
      <c r="L6" s="3"/>
      <c r="M6" s="3"/>
    </row>
    <row r="7" spans="1:13" s="19" customFormat="1" ht="13.5">
      <c r="A7" s="16"/>
      <c r="B7" s="16"/>
      <c r="C7" s="17" t="s">
        <v>14</v>
      </c>
      <c r="D7" s="18">
        <f>SUM(D8:D23)</f>
        <v>2467000</v>
      </c>
      <c r="E7" s="18">
        <f>SUM(E8:E23)</f>
        <v>0</v>
      </c>
      <c r="F7" s="18">
        <f>SUM(F8:F23)</f>
        <v>2467000</v>
      </c>
      <c r="G7" s="18">
        <f>SUM(G8:G23)</f>
        <v>2467000</v>
      </c>
      <c r="H7" s="18">
        <f>SUM(H8:H23)</f>
        <v>0</v>
      </c>
      <c r="I7" s="18">
        <f>SUM(I8:I23)</f>
        <v>0</v>
      </c>
      <c r="J7" s="3"/>
      <c r="L7" s="3"/>
      <c r="M7" s="3"/>
    </row>
    <row r="8" spans="1:13" ht="13.5">
      <c r="A8" s="20">
        <v>1</v>
      </c>
      <c r="B8" s="20" t="s">
        <v>15</v>
      </c>
      <c r="C8" s="21" t="s">
        <v>16</v>
      </c>
      <c r="D8" s="22">
        <v>284000</v>
      </c>
      <c r="E8" s="22"/>
      <c r="F8" s="23">
        <f>D8+E8</f>
        <v>284000</v>
      </c>
      <c r="G8" s="24">
        <v>284000</v>
      </c>
      <c r="H8" s="24"/>
      <c r="I8" s="24"/>
      <c r="J8" s="3"/>
      <c r="L8" s="3"/>
      <c r="M8" s="3"/>
    </row>
    <row r="9" spans="1:13" ht="27">
      <c r="A9" s="20">
        <v>2</v>
      </c>
      <c r="B9" s="20" t="s">
        <v>15</v>
      </c>
      <c r="C9" s="25" t="s">
        <v>17</v>
      </c>
      <c r="D9" s="26">
        <v>84000</v>
      </c>
      <c r="E9" s="26"/>
      <c r="F9" s="23">
        <f aca="true" t="shared" si="2" ref="F9:F23">D9+E9</f>
        <v>84000</v>
      </c>
      <c r="G9" s="24">
        <v>84000</v>
      </c>
      <c r="H9" s="24"/>
      <c r="I9" s="24"/>
      <c r="J9" s="3"/>
      <c r="L9" s="3"/>
      <c r="M9" s="3"/>
    </row>
    <row r="10" spans="1:13" ht="13.5">
      <c r="A10" s="20">
        <v>3</v>
      </c>
      <c r="B10" s="20" t="s">
        <v>15</v>
      </c>
      <c r="C10" s="25" t="s">
        <v>18</v>
      </c>
      <c r="D10" s="26">
        <v>5000</v>
      </c>
      <c r="E10" s="26"/>
      <c r="F10" s="23">
        <f t="shared" si="2"/>
        <v>5000</v>
      </c>
      <c r="G10" s="24">
        <v>5000</v>
      </c>
      <c r="H10" s="24"/>
      <c r="I10" s="24"/>
      <c r="J10" s="3"/>
      <c r="L10" s="3"/>
      <c r="M10" s="3"/>
    </row>
    <row r="11" spans="1:13" ht="27">
      <c r="A11" s="20">
        <v>4</v>
      </c>
      <c r="B11" s="20" t="s">
        <v>15</v>
      </c>
      <c r="C11" s="25" t="s">
        <v>19</v>
      </c>
      <c r="D11" s="26">
        <v>10000</v>
      </c>
      <c r="E11" s="26"/>
      <c r="F11" s="23">
        <f t="shared" si="2"/>
        <v>10000</v>
      </c>
      <c r="G11" s="24">
        <v>10000</v>
      </c>
      <c r="H11" s="24"/>
      <c r="I11" s="24"/>
      <c r="J11" s="3"/>
      <c r="L11" s="3"/>
      <c r="M11" s="3"/>
    </row>
    <row r="12" spans="1:13" ht="13.5">
      <c r="A12" s="20">
        <v>5</v>
      </c>
      <c r="B12" s="20" t="s">
        <v>15</v>
      </c>
      <c r="C12" s="25" t="s">
        <v>20</v>
      </c>
      <c r="D12" s="26">
        <v>150000</v>
      </c>
      <c r="E12" s="26"/>
      <c r="F12" s="23">
        <f t="shared" si="2"/>
        <v>150000</v>
      </c>
      <c r="G12" s="24">
        <v>150000</v>
      </c>
      <c r="H12" s="24"/>
      <c r="I12" s="24"/>
      <c r="J12" s="3"/>
      <c r="L12" s="3"/>
      <c r="M12" s="3"/>
    </row>
    <row r="13" spans="1:13" ht="13.5">
      <c r="A13" s="20">
        <v>6</v>
      </c>
      <c r="B13" s="20" t="s">
        <v>15</v>
      </c>
      <c r="C13" s="27" t="s">
        <v>21</v>
      </c>
      <c r="D13" s="22">
        <v>155000</v>
      </c>
      <c r="E13" s="22"/>
      <c r="F13" s="23">
        <f t="shared" si="2"/>
        <v>155000</v>
      </c>
      <c r="G13" s="24">
        <v>155000</v>
      </c>
      <c r="H13" s="24"/>
      <c r="I13" s="24"/>
      <c r="J13" s="3"/>
      <c r="L13" s="3"/>
      <c r="M13" s="3"/>
    </row>
    <row r="14" spans="1:13" ht="27">
      <c r="A14" s="20">
        <v>7</v>
      </c>
      <c r="B14" s="20" t="s">
        <v>22</v>
      </c>
      <c r="C14" s="27" t="s">
        <v>23</v>
      </c>
      <c r="D14" s="22">
        <v>29000</v>
      </c>
      <c r="E14" s="22"/>
      <c r="F14" s="23">
        <f t="shared" si="2"/>
        <v>29000</v>
      </c>
      <c r="G14" s="24">
        <v>29000</v>
      </c>
      <c r="H14" s="24"/>
      <c r="I14" s="24"/>
      <c r="J14" s="3"/>
      <c r="L14" s="3"/>
      <c r="M14" s="3"/>
    </row>
    <row r="15" spans="1:13" ht="27">
      <c r="A15" s="20">
        <v>8</v>
      </c>
      <c r="B15" s="20" t="s">
        <v>15</v>
      </c>
      <c r="C15" s="27" t="s">
        <v>24</v>
      </c>
      <c r="D15" s="22">
        <v>138000</v>
      </c>
      <c r="E15" s="22"/>
      <c r="F15" s="23">
        <f t="shared" si="2"/>
        <v>138000</v>
      </c>
      <c r="G15" s="24">
        <v>138000</v>
      </c>
      <c r="H15" s="24"/>
      <c r="I15" s="24"/>
      <c r="J15" s="3"/>
      <c r="L15" s="3"/>
      <c r="M15" s="3"/>
    </row>
    <row r="16" spans="1:13" ht="13.5">
      <c r="A16" s="20">
        <v>9</v>
      </c>
      <c r="B16" s="20" t="s">
        <v>15</v>
      </c>
      <c r="C16" s="28" t="s">
        <v>25</v>
      </c>
      <c r="D16" s="26">
        <v>25000</v>
      </c>
      <c r="E16" s="26"/>
      <c r="F16" s="23">
        <f t="shared" si="2"/>
        <v>25000</v>
      </c>
      <c r="G16" s="24">
        <v>25000</v>
      </c>
      <c r="H16" s="24"/>
      <c r="I16" s="24"/>
      <c r="J16" s="3"/>
      <c r="L16" s="3"/>
      <c r="M16" s="3"/>
    </row>
    <row r="17" spans="1:13" ht="33.75" customHeight="1">
      <c r="A17" s="20">
        <v>10</v>
      </c>
      <c r="B17" s="20" t="s">
        <v>22</v>
      </c>
      <c r="C17" s="28" t="s">
        <v>26</v>
      </c>
      <c r="D17" s="26">
        <v>700000</v>
      </c>
      <c r="E17" s="26">
        <v>-7000</v>
      </c>
      <c r="F17" s="23">
        <f t="shared" si="2"/>
        <v>693000</v>
      </c>
      <c r="G17" s="24">
        <v>693000</v>
      </c>
      <c r="H17" s="24"/>
      <c r="I17" s="24"/>
      <c r="J17" s="3"/>
      <c r="L17" s="3"/>
      <c r="M17" s="3"/>
    </row>
    <row r="18" spans="1:13" ht="27">
      <c r="A18" s="20">
        <v>11</v>
      </c>
      <c r="B18" s="20" t="s">
        <v>22</v>
      </c>
      <c r="C18" s="29" t="s">
        <v>27</v>
      </c>
      <c r="D18" s="22">
        <v>11000</v>
      </c>
      <c r="E18" s="22"/>
      <c r="F18" s="23">
        <f t="shared" si="2"/>
        <v>11000</v>
      </c>
      <c r="G18" s="23">
        <v>11000</v>
      </c>
      <c r="H18" s="24"/>
      <c r="I18" s="24"/>
      <c r="J18" s="3"/>
      <c r="L18" s="3"/>
      <c r="M18" s="3"/>
    </row>
    <row r="19" spans="1:13" ht="13.5">
      <c r="A19" s="20">
        <v>12</v>
      </c>
      <c r="B19" s="20" t="s">
        <v>15</v>
      </c>
      <c r="C19" s="25" t="s">
        <v>28</v>
      </c>
      <c r="D19" s="26">
        <v>175000</v>
      </c>
      <c r="E19" s="26"/>
      <c r="F19" s="23">
        <f t="shared" si="2"/>
        <v>175000</v>
      </c>
      <c r="G19" s="23">
        <v>175000</v>
      </c>
      <c r="H19" s="24"/>
      <c r="I19" s="24"/>
      <c r="J19" s="3"/>
      <c r="L19" s="3"/>
      <c r="M19" s="3"/>
    </row>
    <row r="20" spans="1:13" ht="13.5">
      <c r="A20" s="20">
        <v>13</v>
      </c>
      <c r="B20" s="20" t="s">
        <v>15</v>
      </c>
      <c r="C20" s="25" t="s">
        <v>29</v>
      </c>
      <c r="D20" s="26">
        <v>45000</v>
      </c>
      <c r="E20" s="26"/>
      <c r="F20" s="23">
        <f t="shared" si="2"/>
        <v>45000</v>
      </c>
      <c r="G20" s="23">
        <v>45000</v>
      </c>
      <c r="H20" s="24"/>
      <c r="I20" s="24"/>
      <c r="J20" s="3"/>
      <c r="L20" s="3"/>
      <c r="M20" s="3"/>
    </row>
    <row r="21" spans="1:13" ht="13.5">
      <c r="A21" s="20">
        <v>14</v>
      </c>
      <c r="B21" s="20" t="s">
        <v>22</v>
      </c>
      <c r="C21" s="25" t="s">
        <v>30</v>
      </c>
      <c r="D21" s="26">
        <v>590000</v>
      </c>
      <c r="E21" s="26"/>
      <c r="F21" s="23">
        <f>D21+E21</f>
        <v>590000</v>
      </c>
      <c r="G21" s="23">
        <v>590000</v>
      </c>
      <c r="H21" s="24"/>
      <c r="I21" s="24"/>
      <c r="J21" s="3"/>
      <c r="L21" s="3"/>
      <c r="M21" s="3"/>
    </row>
    <row r="22" spans="1:13" ht="13.5">
      <c r="A22" s="20">
        <v>15</v>
      </c>
      <c r="B22" s="20" t="s">
        <v>15</v>
      </c>
      <c r="C22" s="25" t="s">
        <v>127</v>
      </c>
      <c r="D22" s="26">
        <v>52000</v>
      </c>
      <c r="E22" s="26">
        <v>7000</v>
      </c>
      <c r="F22" s="23">
        <f t="shared" si="2"/>
        <v>59000</v>
      </c>
      <c r="G22" s="23">
        <v>59000</v>
      </c>
      <c r="H22" s="24"/>
      <c r="I22" s="24"/>
      <c r="J22" s="3"/>
      <c r="L22" s="3"/>
      <c r="M22" s="3"/>
    </row>
    <row r="23" spans="1:13" ht="27">
      <c r="A23" s="20">
        <v>16</v>
      </c>
      <c r="B23" s="20" t="s">
        <v>22</v>
      </c>
      <c r="C23" s="25" t="s">
        <v>153</v>
      </c>
      <c r="D23" s="26">
        <v>14000</v>
      </c>
      <c r="E23" s="26"/>
      <c r="F23" s="23">
        <f t="shared" si="2"/>
        <v>14000</v>
      </c>
      <c r="G23" s="23">
        <v>14000</v>
      </c>
      <c r="H23" s="24"/>
      <c r="I23" s="24"/>
      <c r="J23" s="3"/>
      <c r="L23" s="3"/>
      <c r="M23" s="3"/>
    </row>
    <row r="24" spans="1:13" ht="13.5">
      <c r="A24" s="20"/>
      <c r="B24" s="20"/>
      <c r="C24" s="30" t="s">
        <v>129</v>
      </c>
      <c r="D24" s="94">
        <f>D25+D26</f>
        <v>145000</v>
      </c>
      <c r="E24" s="94">
        <f>E25+E26</f>
        <v>0</v>
      </c>
      <c r="F24" s="94">
        <f>F25+F26</f>
        <v>145000</v>
      </c>
      <c r="G24" s="94">
        <f>G25+G26</f>
        <v>145000</v>
      </c>
      <c r="H24" s="94">
        <f>H25+H26</f>
        <v>0</v>
      </c>
      <c r="I24" s="94">
        <f>I25+I26</f>
        <v>0</v>
      </c>
      <c r="J24" s="3"/>
      <c r="L24" s="3"/>
      <c r="M24" s="3"/>
    </row>
    <row r="25" spans="1:13" ht="41.25">
      <c r="A25" s="20">
        <v>1</v>
      </c>
      <c r="B25" s="20" t="s">
        <v>56</v>
      </c>
      <c r="C25" s="29" t="s">
        <v>172</v>
      </c>
      <c r="D25" s="22">
        <v>80000</v>
      </c>
      <c r="E25" s="22"/>
      <c r="F25" s="92">
        <f>D25+E25</f>
        <v>80000</v>
      </c>
      <c r="G25" s="92">
        <v>80000</v>
      </c>
      <c r="H25" s="93"/>
      <c r="I25" s="93"/>
      <c r="J25" s="3"/>
      <c r="L25" s="3"/>
      <c r="M25" s="3"/>
    </row>
    <row r="26" spans="1:13" ht="41.25">
      <c r="A26" s="20">
        <v>2</v>
      </c>
      <c r="B26" s="20" t="s">
        <v>15</v>
      </c>
      <c r="C26" s="25" t="s">
        <v>154</v>
      </c>
      <c r="D26" s="26">
        <v>65000</v>
      </c>
      <c r="E26" s="26"/>
      <c r="F26" s="23">
        <f>D26+E26</f>
        <v>65000</v>
      </c>
      <c r="G26" s="23">
        <v>65000</v>
      </c>
      <c r="H26" s="24"/>
      <c r="I26" s="24"/>
      <c r="J26" s="3"/>
      <c r="L26" s="3"/>
      <c r="M26" s="3"/>
    </row>
    <row r="27" spans="1:13" ht="13.5">
      <c r="A27" s="16"/>
      <c r="B27" s="16"/>
      <c r="C27" s="30" t="s">
        <v>31</v>
      </c>
      <c r="D27" s="18">
        <f aca="true" t="shared" si="3" ref="D27:I27">D28</f>
        <v>1006000</v>
      </c>
      <c r="E27" s="18">
        <f t="shared" si="3"/>
        <v>0</v>
      </c>
      <c r="F27" s="18">
        <f t="shared" si="3"/>
        <v>1006000</v>
      </c>
      <c r="G27" s="18">
        <f t="shared" si="3"/>
        <v>1006000</v>
      </c>
      <c r="H27" s="18">
        <f t="shared" si="3"/>
        <v>0</v>
      </c>
      <c r="I27" s="18">
        <f t="shared" si="3"/>
        <v>0</v>
      </c>
      <c r="J27" s="3"/>
      <c r="L27" s="3"/>
      <c r="M27" s="3"/>
    </row>
    <row r="28" spans="1:13" ht="27">
      <c r="A28" s="31">
        <v>1</v>
      </c>
      <c r="B28" s="31" t="s">
        <v>32</v>
      </c>
      <c r="C28" s="32" t="s">
        <v>33</v>
      </c>
      <c r="D28" s="33">
        <v>1006000</v>
      </c>
      <c r="E28" s="33"/>
      <c r="F28" s="92">
        <f>D28+E28</f>
        <v>1006000</v>
      </c>
      <c r="G28" s="93">
        <v>1006000</v>
      </c>
      <c r="H28" s="34"/>
      <c r="I28" s="34"/>
      <c r="J28" s="3"/>
      <c r="L28" s="3"/>
      <c r="M28" s="3"/>
    </row>
    <row r="29" spans="1:13" ht="13.5">
      <c r="A29" s="35"/>
      <c r="B29" s="35"/>
      <c r="C29" s="30" t="s">
        <v>34</v>
      </c>
      <c r="D29" s="36">
        <f aca="true" t="shared" si="4" ref="D29:I29">D30+D34</f>
        <v>3610000</v>
      </c>
      <c r="E29" s="36">
        <f t="shared" si="4"/>
        <v>0</v>
      </c>
      <c r="F29" s="36">
        <f t="shared" si="4"/>
        <v>3610000</v>
      </c>
      <c r="G29" s="36">
        <f t="shared" si="4"/>
        <v>3610000</v>
      </c>
      <c r="H29" s="36">
        <f t="shared" si="4"/>
        <v>0</v>
      </c>
      <c r="I29" s="36">
        <f t="shared" si="4"/>
        <v>0</v>
      </c>
      <c r="J29" s="3"/>
      <c r="L29" s="3"/>
      <c r="M29" s="3"/>
    </row>
    <row r="30" spans="1:13" ht="13.5">
      <c r="A30" s="35"/>
      <c r="B30" s="35"/>
      <c r="C30" s="37" t="s">
        <v>35</v>
      </c>
      <c r="D30" s="36">
        <f aca="true" t="shared" si="5" ref="D30:I30">SUM(D31:D33)</f>
        <v>1522000</v>
      </c>
      <c r="E30" s="36">
        <f t="shared" si="5"/>
        <v>0</v>
      </c>
      <c r="F30" s="36">
        <f t="shared" si="5"/>
        <v>1522000</v>
      </c>
      <c r="G30" s="36">
        <f t="shared" si="5"/>
        <v>1522000</v>
      </c>
      <c r="H30" s="36">
        <f t="shared" si="5"/>
        <v>0</v>
      </c>
      <c r="I30" s="36">
        <f t="shared" si="5"/>
        <v>0</v>
      </c>
      <c r="J30" s="3"/>
      <c r="L30" s="3"/>
      <c r="M30" s="3"/>
    </row>
    <row r="31" spans="1:13" ht="13.5">
      <c r="A31" s="20">
        <v>1</v>
      </c>
      <c r="B31" s="20" t="s">
        <v>36</v>
      </c>
      <c r="C31" s="27" t="s">
        <v>37</v>
      </c>
      <c r="D31" s="22">
        <v>81212</v>
      </c>
      <c r="E31" s="22"/>
      <c r="F31" s="65">
        <f aca="true" t="shared" si="6" ref="F31:F37">D31+E31</f>
        <v>81212</v>
      </c>
      <c r="G31" s="38">
        <v>81212</v>
      </c>
      <c r="H31" s="24"/>
      <c r="I31" s="24"/>
      <c r="J31" s="3"/>
      <c r="L31" s="3"/>
      <c r="M31" s="3"/>
    </row>
    <row r="32" spans="1:13" s="39" customFormat="1" ht="27">
      <c r="A32" s="20">
        <v>2</v>
      </c>
      <c r="B32" s="20" t="s">
        <v>36</v>
      </c>
      <c r="C32" s="27" t="s">
        <v>38</v>
      </c>
      <c r="D32" s="22">
        <v>1368573</v>
      </c>
      <c r="E32" s="27"/>
      <c r="F32" s="65">
        <f t="shared" si="6"/>
        <v>1368573</v>
      </c>
      <c r="G32" s="23">
        <v>1368573</v>
      </c>
      <c r="H32" s="24"/>
      <c r="I32" s="24"/>
      <c r="J32" s="3"/>
      <c r="K32" s="1"/>
      <c r="L32" s="3"/>
      <c r="M32" s="3"/>
    </row>
    <row r="33" spans="1:13" s="39" customFormat="1" ht="27">
      <c r="A33" s="20">
        <v>3</v>
      </c>
      <c r="B33" s="20" t="s">
        <v>36</v>
      </c>
      <c r="C33" s="27" t="s">
        <v>39</v>
      </c>
      <c r="D33" s="22">
        <v>72215</v>
      </c>
      <c r="E33" s="27"/>
      <c r="F33" s="65">
        <f t="shared" si="6"/>
        <v>72215</v>
      </c>
      <c r="G33" s="23">
        <v>72215</v>
      </c>
      <c r="H33" s="24"/>
      <c r="I33" s="24"/>
      <c r="J33" s="3"/>
      <c r="K33" s="1"/>
      <c r="L33" s="3"/>
      <c r="M33" s="3"/>
    </row>
    <row r="34" spans="1:13" ht="13.5">
      <c r="A34" s="40"/>
      <c r="B34" s="40"/>
      <c r="C34" s="41" t="s">
        <v>40</v>
      </c>
      <c r="D34" s="42">
        <f aca="true" t="shared" si="7" ref="D34:I34">SUM(D35:D38)</f>
        <v>2088000</v>
      </c>
      <c r="E34" s="42">
        <f t="shared" si="7"/>
        <v>0</v>
      </c>
      <c r="F34" s="42">
        <f t="shared" si="7"/>
        <v>2088000</v>
      </c>
      <c r="G34" s="42">
        <f t="shared" si="7"/>
        <v>2088000</v>
      </c>
      <c r="H34" s="42">
        <f t="shared" si="7"/>
        <v>0</v>
      </c>
      <c r="I34" s="42">
        <f t="shared" si="7"/>
        <v>0</v>
      </c>
      <c r="J34" s="3"/>
      <c r="L34" s="3"/>
      <c r="M34" s="3"/>
    </row>
    <row r="35" spans="1:13" ht="27">
      <c r="A35" s="20">
        <v>1</v>
      </c>
      <c r="B35" s="20" t="s">
        <v>41</v>
      </c>
      <c r="C35" s="27" t="s">
        <v>42</v>
      </c>
      <c r="D35" s="22">
        <v>2012000</v>
      </c>
      <c r="E35" s="27"/>
      <c r="F35" s="65">
        <f t="shared" si="6"/>
        <v>2012000</v>
      </c>
      <c r="G35" s="28">
        <f>2021000-9000</f>
        <v>2012000</v>
      </c>
      <c r="H35" s="24"/>
      <c r="I35" s="24"/>
      <c r="J35" s="3"/>
      <c r="K35" s="39"/>
      <c r="L35" s="3"/>
      <c r="M35" s="3"/>
    </row>
    <row r="36" spans="1:13" ht="27">
      <c r="A36" s="20">
        <v>2</v>
      </c>
      <c r="B36" s="20" t="s">
        <v>36</v>
      </c>
      <c r="C36" s="27" t="s">
        <v>43</v>
      </c>
      <c r="D36" s="22">
        <v>36000</v>
      </c>
      <c r="E36" s="27"/>
      <c r="F36" s="65">
        <f t="shared" si="6"/>
        <v>36000</v>
      </c>
      <c r="G36" s="28">
        <v>36000</v>
      </c>
      <c r="H36" s="24"/>
      <c r="I36" s="24"/>
      <c r="J36" s="3"/>
      <c r="K36" s="39"/>
      <c r="L36" s="3"/>
      <c r="M36" s="3"/>
    </row>
    <row r="37" spans="1:13" ht="41.25">
      <c r="A37" s="20">
        <v>3</v>
      </c>
      <c r="B37" s="20" t="s">
        <v>36</v>
      </c>
      <c r="C37" s="27" t="s">
        <v>44</v>
      </c>
      <c r="D37" s="22">
        <v>9000</v>
      </c>
      <c r="E37" s="27"/>
      <c r="F37" s="65">
        <f t="shared" si="6"/>
        <v>9000</v>
      </c>
      <c r="G37" s="28">
        <v>9000</v>
      </c>
      <c r="H37" s="24"/>
      <c r="I37" s="24"/>
      <c r="J37" s="3"/>
      <c r="L37" s="3"/>
      <c r="M37" s="3"/>
    </row>
    <row r="38" spans="1:13" ht="13.5">
      <c r="A38" s="20">
        <v>4</v>
      </c>
      <c r="B38" s="20" t="s">
        <v>41</v>
      </c>
      <c r="C38" s="27" t="s">
        <v>45</v>
      </c>
      <c r="D38" s="22">
        <v>31000</v>
      </c>
      <c r="E38" s="65"/>
      <c r="F38" s="65">
        <f>D38+E38</f>
        <v>31000</v>
      </c>
      <c r="G38" s="28">
        <v>31000</v>
      </c>
      <c r="H38" s="24"/>
      <c r="I38" s="24"/>
      <c r="J38" s="3"/>
      <c r="L38" s="3"/>
      <c r="M38" s="3"/>
    </row>
    <row r="39" spans="1:13" s="39" customFormat="1" ht="27">
      <c r="A39" s="43"/>
      <c r="B39" s="44"/>
      <c r="C39" s="45" t="s">
        <v>46</v>
      </c>
      <c r="D39" s="46">
        <f aca="true" t="shared" si="8" ref="D39:I39">SUM(D40:D42)</f>
        <v>26000</v>
      </c>
      <c r="E39" s="46">
        <f t="shared" si="8"/>
        <v>0</v>
      </c>
      <c r="F39" s="46">
        <f t="shared" si="8"/>
        <v>26000</v>
      </c>
      <c r="G39" s="46">
        <f t="shared" si="8"/>
        <v>26000</v>
      </c>
      <c r="H39" s="46">
        <f t="shared" si="8"/>
        <v>0</v>
      </c>
      <c r="I39" s="46">
        <f t="shared" si="8"/>
        <v>0</v>
      </c>
      <c r="J39" s="3"/>
      <c r="K39" s="1"/>
      <c r="L39" s="3"/>
      <c r="M39" s="3"/>
    </row>
    <row r="40" spans="1:13" s="39" customFormat="1" ht="13.5">
      <c r="A40" s="47" t="s">
        <v>47</v>
      </c>
      <c r="B40" s="35" t="s">
        <v>48</v>
      </c>
      <c r="C40" s="48" t="s">
        <v>49</v>
      </c>
      <c r="D40" s="49">
        <v>17000</v>
      </c>
      <c r="E40" s="48"/>
      <c r="F40" s="65">
        <f>D40+E40</f>
        <v>17000</v>
      </c>
      <c r="G40" s="50">
        <v>17000</v>
      </c>
      <c r="H40" s="34"/>
      <c r="I40" s="34"/>
      <c r="J40" s="3"/>
      <c r="K40" s="1"/>
      <c r="L40" s="3"/>
      <c r="M40" s="3"/>
    </row>
    <row r="41" spans="1:13" s="39" customFormat="1" ht="13.5">
      <c r="A41" s="47" t="s">
        <v>50</v>
      </c>
      <c r="B41" s="35" t="s">
        <v>48</v>
      </c>
      <c r="C41" s="48" t="s">
        <v>51</v>
      </c>
      <c r="D41" s="49">
        <v>7000</v>
      </c>
      <c r="E41" s="48"/>
      <c r="F41" s="65">
        <f>D41+E41</f>
        <v>7000</v>
      </c>
      <c r="G41" s="50">
        <v>7000</v>
      </c>
      <c r="H41" s="34"/>
      <c r="I41" s="34"/>
      <c r="J41" s="3"/>
      <c r="K41" s="1"/>
      <c r="L41" s="3"/>
      <c r="M41" s="3"/>
    </row>
    <row r="42" spans="1:13" s="39" customFormat="1" ht="13.5">
      <c r="A42" s="47" t="s">
        <v>52</v>
      </c>
      <c r="B42" s="35" t="s">
        <v>48</v>
      </c>
      <c r="C42" s="48" t="s">
        <v>53</v>
      </c>
      <c r="D42" s="49">
        <v>2000</v>
      </c>
      <c r="E42" s="48"/>
      <c r="F42" s="65">
        <f>D42+E42</f>
        <v>2000</v>
      </c>
      <c r="G42" s="50">
        <v>2000</v>
      </c>
      <c r="H42" s="34"/>
      <c r="I42" s="34"/>
      <c r="J42" s="3"/>
      <c r="L42" s="3"/>
      <c r="M42" s="3"/>
    </row>
    <row r="43" spans="1:13" ht="13.5">
      <c r="A43" s="51"/>
      <c r="B43" s="51"/>
      <c r="C43" s="14" t="s">
        <v>54</v>
      </c>
      <c r="D43" s="15">
        <f aca="true" t="shared" si="9" ref="D43:I43">D44+D60</f>
        <v>3449000</v>
      </c>
      <c r="E43" s="15">
        <f t="shared" si="9"/>
        <v>-532000</v>
      </c>
      <c r="F43" s="15">
        <f t="shared" si="9"/>
        <v>2917000</v>
      </c>
      <c r="G43" s="15">
        <f t="shared" si="9"/>
        <v>2666000</v>
      </c>
      <c r="H43" s="15">
        <f t="shared" si="9"/>
        <v>251000</v>
      </c>
      <c r="I43" s="15">
        <f t="shared" si="9"/>
        <v>0</v>
      </c>
      <c r="J43" s="3"/>
      <c r="K43" s="39"/>
      <c r="L43" s="3"/>
      <c r="M43" s="3"/>
    </row>
    <row r="44" spans="1:13" ht="27">
      <c r="A44" s="52"/>
      <c r="B44" s="52">
        <v>66</v>
      </c>
      <c r="C44" s="53" t="s">
        <v>55</v>
      </c>
      <c r="D44" s="54">
        <f>SUM(D45:D59)</f>
        <v>2635000</v>
      </c>
      <c r="E44" s="54">
        <f>SUM(E45:E59)</f>
        <v>-532000</v>
      </c>
      <c r="F44" s="54">
        <f>SUM(F45:F59)</f>
        <v>2103000</v>
      </c>
      <c r="G44" s="54">
        <f>SUM(G45:G59)</f>
        <v>1873000</v>
      </c>
      <c r="H44" s="54">
        <f>SUM(H45:H59)</f>
        <v>230000</v>
      </c>
      <c r="I44" s="54">
        <f>SUM(I45:I59)</f>
        <v>0</v>
      </c>
      <c r="J44" s="3"/>
      <c r="K44" s="39"/>
      <c r="L44" s="3"/>
      <c r="M44" s="3"/>
    </row>
    <row r="45" spans="1:13" s="39" customFormat="1" ht="41.25">
      <c r="A45" s="47">
        <v>1</v>
      </c>
      <c r="B45" s="35" t="s">
        <v>56</v>
      </c>
      <c r="C45" s="48" t="s">
        <v>57</v>
      </c>
      <c r="D45" s="49">
        <v>600000</v>
      </c>
      <c r="E45" s="100"/>
      <c r="F45" s="65">
        <f aca="true" t="shared" si="10" ref="F45:F59">D45+E45</f>
        <v>600000</v>
      </c>
      <c r="G45" s="50">
        <v>600000</v>
      </c>
      <c r="H45" s="34"/>
      <c r="I45" s="34"/>
      <c r="J45" s="3"/>
      <c r="L45" s="3"/>
      <c r="M45" s="3"/>
    </row>
    <row r="46" spans="1:13" s="39" customFormat="1" ht="13.5">
      <c r="A46" s="47" t="s">
        <v>50</v>
      </c>
      <c r="B46" s="35" t="s">
        <v>56</v>
      </c>
      <c r="C46" s="48" t="s">
        <v>58</v>
      </c>
      <c r="D46" s="49">
        <v>532000</v>
      </c>
      <c r="E46" s="100">
        <v>-532000</v>
      </c>
      <c r="F46" s="65">
        <f t="shared" si="10"/>
        <v>0</v>
      </c>
      <c r="G46" s="50">
        <v>0</v>
      </c>
      <c r="H46" s="34"/>
      <c r="I46" s="34"/>
      <c r="J46" s="3"/>
      <c r="K46" s="1"/>
      <c r="L46" s="3"/>
      <c r="M46" s="3"/>
    </row>
    <row r="47" spans="1:13" s="39" customFormat="1" ht="27">
      <c r="A47" s="47">
        <v>2</v>
      </c>
      <c r="B47" s="35" t="s">
        <v>56</v>
      </c>
      <c r="C47" s="48" t="s">
        <v>173</v>
      </c>
      <c r="D47" s="49">
        <v>80000</v>
      </c>
      <c r="E47" s="100"/>
      <c r="F47" s="65">
        <f t="shared" si="10"/>
        <v>80000</v>
      </c>
      <c r="G47" s="65">
        <v>80000</v>
      </c>
      <c r="H47" s="34"/>
      <c r="I47" s="34"/>
      <c r="J47" s="3"/>
      <c r="L47" s="3"/>
      <c r="M47" s="3"/>
    </row>
    <row r="48" spans="1:13" s="39" customFormat="1" ht="27">
      <c r="A48" s="47" t="s">
        <v>52</v>
      </c>
      <c r="B48" s="35" t="s">
        <v>56</v>
      </c>
      <c r="C48" s="48" t="s">
        <v>59</v>
      </c>
      <c r="D48" s="49">
        <v>0</v>
      </c>
      <c r="E48" s="100"/>
      <c r="F48" s="65">
        <f t="shared" si="10"/>
        <v>0</v>
      </c>
      <c r="G48" s="50">
        <v>0</v>
      </c>
      <c r="H48" s="34"/>
      <c r="I48" s="34"/>
      <c r="J48" s="3"/>
      <c r="K48" s="1"/>
      <c r="L48" s="3"/>
      <c r="M48" s="3"/>
    </row>
    <row r="49" spans="1:13" s="39" customFormat="1" ht="27">
      <c r="A49" s="47">
        <v>3</v>
      </c>
      <c r="B49" s="35" t="s">
        <v>56</v>
      </c>
      <c r="C49" s="48" t="s">
        <v>140</v>
      </c>
      <c r="D49" s="49">
        <v>330000</v>
      </c>
      <c r="E49" s="100"/>
      <c r="F49" s="65">
        <f t="shared" si="10"/>
        <v>330000</v>
      </c>
      <c r="G49" s="50">
        <v>330000</v>
      </c>
      <c r="H49" s="34"/>
      <c r="I49" s="34"/>
      <c r="J49" s="3"/>
      <c r="L49" s="3"/>
      <c r="M49" s="3"/>
    </row>
    <row r="50" spans="1:13" s="39" customFormat="1" ht="13.5">
      <c r="A50" s="47" t="s">
        <v>60</v>
      </c>
      <c r="B50" s="35" t="s">
        <v>56</v>
      </c>
      <c r="C50" s="48" t="s">
        <v>141</v>
      </c>
      <c r="D50" s="49">
        <v>30000</v>
      </c>
      <c r="E50" s="100"/>
      <c r="F50" s="65">
        <f t="shared" si="10"/>
        <v>30000</v>
      </c>
      <c r="G50" s="65">
        <v>30000</v>
      </c>
      <c r="H50" s="34"/>
      <c r="I50" s="34"/>
      <c r="J50" s="3"/>
      <c r="L50" s="3"/>
      <c r="M50" s="3"/>
    </row>
    <row r="51" spans="1:13" s="39" customFormat="1" ht="27">
      <c r="A51" s="47">
        <v>4</v>
      </c>
      <c r="B51" s="35" t="s">
        <v>56</v>
      </c>
      <c r="C51" s="48" t="s">
        <v>142</v>
      </c>
      <c r="D51" s="49">
        <v>20000</v>
      </c>
      <c r="E51" s="100"/>
      <c r="F51" s="65">
        <f t="shared" si="10"/>
        <v>20000</v>
      </c>
      <c r="G51" s="50">
        <v>20000</v>
      </c>
      <c r="H51" s="34"/>
      <c r="I51" s="34"/>
      <c r="J51" s="3"/>
      <c r="L51" s="3"/>
      <c r="M51" s="3"/>
    </row>
    <row r="52" spans="1:13" s="39" customFormat="1" ht="27">
      <c r="A52" s="47" t="s">
        <v>62</v>
      </c>
      <c r="B52" s="35" t="s">
        <v>56</v>
      </c>
      <c r="C52" s="48" t="s">
        <v>143</v>
      </c>
      <c r="D52" s="49">
        <v>30000</v>
      </c>
      <c r="E52" s="100"/>
      <c r="F52" s="65">
        <f t="shared" si="10"/>
        <v>30000</v>
      </c>
      <c r="G52" s="50">
        <v>30000</v>
      </c>
      <c r="H52" s="34"/>
      <c r="I52" s="34"/>
      <c r="J52" s="3"/>
      <c r="L52" s="3"/>
      <c r="M52" s="3"/>
    </row>
    <row r="53" spans="1:13" s="39" customFormat="1" ht="13.5">
      <c r="A53" s="47">
        <v>5</v>
      </c>
      <c r="B53" s="35" t="s">
        <v>56</v>
      </c>
      <c r="C53" s="48" t="s">
        <v>144</v>
      </c>
      <c r="D53" s="49">
        <v>90000</v>
      </c>
      <c r="E53" s="100"/>
      <c r="F53" s="65">
        <f t="shared" si="10"/>
        <v>90000</v>
      </c>
      <c r="G53" s="50">
        <v>90000</v>
      </c>
      <c r="H53" s="34"/>
      <c r="I53" s="34"/>
      <c r="J53" s="3"/>
      <c r="L53" s="3"/>
      <c r="M53" s="3"/>
    </row>
    <row r="54" spans="1:13" s="39" customFormat="1" ht="13.5">
      <c r="A54" s="47" t="s">
        <v>64</v>
      </c>
      <c r="B54" s="35" t="s">
        <v>56</v>
      </c>
      <c r="C54" s="48" t="s">
        <v>61</v>
      </c>
      <c r="D54" s="49">
        <v>140000</v>
      </c>
      <c r="E54" s="100"/>
      <c r="F54" s="65">
        <f t="shared" si="10"/>
        <v>140000</v>
      </c>
      <c r="G54" s="50">
        <v>140000</v>
      </c>
      <c r="H54" s="34"/>
      <c r="I54" s="34"/>
      <c r="J54" s="3"/>
      <c r="L54" s="3"/>
      <c r="M54" s="3"/>
    </row>
    <row r="55" spans="1:13" s="39" customFormat="1" ht="27">
      <c r="A55" s="47">
        <v>6</v>
      </c>
      <c r="B55" s="35" t="s">
        <v>56</v>
      </c>
      <c r="C55" s="48" t="s">
        <v>63</v>
      </c>
      <c r="D55" s="49">
        <v>28000</v>
      </c>
      <c r="E55" s="100"/>
      <c r="F55" s="65">
        <f t="shared" si="10"/>
        <v>28000</v>
      </c>
      <c r="G55" s="50">
        <v>28000</v>
      </c>
      <c r="H55" s="34"/>
      <c r="I55" s="34"/>
      <c r="J55" s="3"/>
      <c r="L55" s="3"/>
      <c r="M55" s="3"/>
    </row>
    <row r="56" spans="1:13" s="39" customFormat="1" ht="41.25">
      <c r="A56" s="47" t="s">
        <v>66</v>
      </c>
      <c r="B56" s="35" t="s">
        <v>56</v>
      </c>
      <c r="C56" s="48" t="s">
        <v>65</v>
      </c>
      <c r="D56" s="49">
        <v>300000</v>
      </c>
      <c r="E56" s="100"/>
      <c r="F56" s="65">
        <f t="shared" si="10"/>
        <v>300000</v>
      </c>
      <c r="G56" s="50">
        <v>300000</v>
      </c>
      <c r="H56" s="34"/>
      <c r="I56" s="34"/>
      <c r="J56" s="3"/>
      <c r="L56" s="3"/>
      <c r="M56" s="3"/>
    </row>
    <row r="57" spans="1:13" s="39" customFormat="1" ht="27">
      <c r="A57" s="47">
        <v>7</v>
      </c>
      <c r="B57" s="35" t="s">
        <v>56</v>
      </c>
      <c r="C57" s="48" t="s">
        <v>67</v>
      </c>
      <c r="D57" s="49">
        <v>175000</v>
      </c>
      <c r="E57" s="100"/>
      <c r="F57" s="65">
        <f t="shared" si="10"/>
        <v>175000</v>
      </c>
      <c r="G57" s="50">
        <v>175000</v>
      </c>
      <c r="H57" s="34"/>
      <c r="I57" s="34"/>
      <c r="J57" s="3"/>
      <c r="L57" s="3"/>
      <c r="M57" s="3"/>
    </row>
    <row r="58" spans="1:13" s="39" customFormat="1" ht="13.5">
      <c r="A58" s="47" t="s">
        <v>147</v>
      </c>
      <c r="B58" s="35" t="s">
        <v>56</v>
      </c>
      <c r="C58" s="48" t="s">
        <v>145</v>
      </c>
      <c r="D58" s="49">
        <v>50000</v>
      </c>
      <c r="E58" s="100"/>
      <c r="F58" s="65">
        <f t="shared" si="10"/>
        <v>50000</v>
      </c>
      <c r="G58" s="50">
        <v>50000</v>
      </c>
      <c r="H58" s="34"/>
      <c r="I58" s="34"/>
      <c r="J58" s="3"/>
      <c r="L58" s="3"/>
      <c r="M58" s="3"/>
    </row>
    <row r="59" spans="1:13" s="39" customFormat="1" ht="13.5">
      <c r="A59" s="47">
        <v>8</v>
      </c>
      <c r="B59" s="35" t="s">
        <v>56</v>
      </c>
      <c r="C59" s="48" t="s">
        <v>146</v>
      </c>
      <c r="D59" s="49">
        <v>230000</v>
      </c>
      <c r="E59" s="100"/>
      <c r="F59" s="65">
        <f t="shared" si="10"/>
        <v>230000</v>
      </c>
      <c r="G59" s="50"/>
      <c r="H59" s="34">
        <v>230000</v>
      </c>
      <c r="I59" s="34"/>
      <c r="J59" s="3"/>
      <c r="L59" s="3"/>
      <c r="M59" s="3"/>
    </row>
    <row r="60" spans="1:13" s="39" customFormat="1" ht="27">
      <c r="A60" s="52"/>
      <c r="B60" s="52">
        <v>66</v>
      </c>
      <c r="C60" s="53" t="s">
        <v>68</v>
      </c>
      <c r="D60" s="54">
        <f>SUM(D61:D67)</f>
        <v>814000</v>
      </c>
      <c r="E60" s="54">
        <f>SUM(E61:E67)</f>
        <v>0</v>
      </c>
      <c r="F60" s="54">
        <f>SUM(F61:F67)</f>
        <v>814000</v>
      </c>
      <c r="G60" s="54">
        <f>SUM(G61:G67)</f>
        <v>793000</v>
      </c>
      <c r="H60" s="54">
        <f>SUM(H61:H67)</f>
        <v>21000</v>
      </c>
      <c r="I60" s="54">
        <f>SUM(I61:I67)</f>
        <v>0</v>
      </c>
      <c r="J60" s="3"/>
      <c r="L60" s="3"/>
      <c r="M60" s="3"/>
    </row>
    <row r="61" spans="1:13" s="39" customFormat="1" ht="27">
      <c r="A61" s="35">
        <v>1</v>
      </c>
      <c r="B61" s="35" t="s">
        <v>56</v>
      </c>
      <c r="C61" s="48" t="s">
        <v>69</v>
      </c>
      <c r="D61" s="49">
        <v>16000</v>
      </c>
      <c r="E61" s="49"/>
      <c r="F61" s="66">
        <f>D61+E61</f>
        <v>16000</v>
      </c>
      <c r="G61" s="55">
        <v>16000</v>
      </c>
      <c r="H61" s="55"/>
      <c r="I61" s="55"/>
      <c r="J61" s="3"/>
      <c r="L61" s="3"/>
      <c r="M61" s="3"/>
    </row>
    <row r="62" spans="1:13" s="39" customFormat="1" ht="13.5">
      <c r="A62" s="35">
        <v>2</v>
      </c>
      <c r="B62" s="35" t="s">
        <v>56</v>
      </c>
      <c r="C62" s="48" t="s">
        <v>70</v>
      </c>
      <c r="D62" s="49">
        <v>643000</v>
      </c>
      <c r="E62" s="49"/>
      <c r="F62" s="66">
        <f>D62+E62</f>
        <v>643000</v>
      </c>
      <c r="G62" s="55">
        <v>643000</v>
      </c>
      <c r="H62" s="55"/>
      <c r="I62" s="55"/>
      <c r="J62" s="3"/>
      <c r="L62" s="3"/>
      <c r="M62" s="3"/>
    </row>
    <row r="63" spans="1:13" s="39" customFormat="1" ht="41.25">
      <c r="A63" s="35">
        <v>3</v>
      </c>
      <c r="B63" s="35" t="s">
        <v>71</v>
      </c>
      <c r="C63" s="48" t="s">
        <v>72</v>
      </c>
      <c r="D63" s="49">
        <v>0</v>
      </c>
      <c r="E63" s="49"/>
      <c r="F63" s="66">
        <f>D63+E63</f>
        <v>0</v>
      </c>
      <c r="G63" s="55">
        <v>0</v>
      </c>
      <c r="H63" s="55"/>
      <c r="I63" s="55"/>
      <c r="J63" s="3"/>
      <c r="L63" s="3"/>
      <c r="M63" s="3"/>
    </row>
    <row r="64" spans="1:13" s="39" customFormat="1" ht="13.5">
      <c r="A64" s="35">
        <v>4</v>
      </c>
      <c r="B64" s="35" t="s">
        <v>71</v>
      </c>
      <c r="C64" s="48" t="s">
        <v>73</v>
      </c>
      <c r="D64" s="49">
        <v>21000</v>
      </c>
      <c r="E64" s="49"/>
      <c r="F64" s="66">
        <f>D64+E64</f>
        <v>21000</v>
      </c>
      <c r="G64" s="55"/>
      <c r="H64" s="55">
        <v>21000</v>
      </c>
      <c r="I64" s="55"/>
      <c r="J64" s="3"/>
      <c r="L64" s="3"/>
      <c r="M64" s="3"/>
    </row>
    <row r="65" spans="1:13" s="59" customFormat="1" ht="13.5">
      <c r="A65" s="35">
        <v>5</v>
      </c>
      <c r="B65" s="31" t="s">
        <v>56</v>
      </c>
      <c r="C65" s="56" t="s">
        <v>74</v>
      </c>
      <c r="D65" s="57">
        <v>80000</v>
      </c>
      <c r="E65" s="57"/>
      <c r="F65" s="66">
        <f>D65+E65</f>
        <v>80000</v>
      </c>
      <c r="G65" s="34">
        <v>80000</v>
      </c>
      <c r="H65" s="34"/>
      <c r="I65" s="34"/>
      <c r="J65" s="3"/>
      <c r="K65" s="39"/>
      <c r="L65" s="3"/>
      <c r="M65" s="3"/>
    </row>
    <row r="66" spans="1:13" s="59" customFormat="1" ht="27">
      <c r="A66" s="35">
        <v>6</v>
      </c>
      <c r="B66" s="31" t="s">
        <v>139</v>
      </c>
      <c r="C66" s="56" t="s">
        <v>137</v>
      </c>
      <c r="D66" s="57">
        <v>13000</v>
      </c>
      <c r="E66" s="57"/>
      <c r="F66" s="66">
        <f>D66+E66</f>
        <v>13000</v>
      </c>
      <c r="G66" s="34">
        <v>13000</v>
      </c>
      <c r="H66" s="34"/>
      <c r="I66" s="34"/>
      <c r="J66" s="3"/>
      <c r="L66" s="3"/>
      <c r="M66" s="3"/>
    </row>
    <row r="67" spans="1:13" s="59" customFormat="1" ht="13.5">
      <c r="A67" s="35">
        <v>7</v>
      </c>
      <c r="B67" s="31" t="s">
        <v>139</v>
      </c>
      <c r="C67" s="56" t="s">
        <v>138</v>
      </c>
      <c r="D67" s="57">
        <v>41000</v>
      </c>
      <c r="E67" s="57"/>
      <c r="F67" s="66">
        <f>D67+E67</f>
        <v>41000</v>
      </c>
      <c r="G67" s="34">
        <v>41000</v>
      </c>
      <c r="H67" s="34"/>
      <c r="I67" s="34"/>
      <c r="J67" s="3"/>
      <c r="L67" s="3"/>
      <c r="M67" s="3"/>
    </row>
    <row r="68" spans="1:13" ht="13.5">
      <c r="A68" s="51"/>
      <c r="B68" s="51"/>
      <c r="C68" s="14" t="s">
        <v>75</v>
      </c>
      <c r="D68" s="15">
        <f aca="true" t="shared" si="11" ref="D68:I68">D69+D79+D83+D90</f>
        <v>1722000</v>
      </c>
      <c r="E68" s="15">
        <f t="shared" si="11"/>
        <v>0</v>
      </c>
      <c r="F68" s="15">
        <f t="shared" si="11"/>
        <v>1722000</v>
      </c>
      <c r="G68" s="15">
        <f t="shared" si="11"/>
        <v>1715000</v>
      </c>
      <c r="H68" s="15">
        <f t="shared" si="11"/>
        <v>7000</v>
      </c>
      <c r="I68" s="15">
        <f t="shared" si="11"/>
        <v>0</v>
      </c>
      <c r="J68" s="3"/>
      <c r="K68" s="39"/>
      <c r="L68" s="3"/>
      <c r="M68" s="3"/>
    </row>
    <row r="69" spans="1:13" ht="13.5">
      <c r="A69" s="52"/>
      <c r="B69" s="52">
        <v>67</v>
      </c>
      <c r="C69" s="53" t="s">
        <v>76</v>
      </c>
      <c r="D69" s="54">
        <f>SUM(D70:D75)</f>
        <v>152000</v>
      </c>
      <c r="E69" s="54">
        <f>SUM(E70:E75)</f>
        <v>0</v>
      </c>
      <c r="F69" s="54">
        <f>SUM(F70:F75)</f>
        <v>152000</v>
      </c>
      <c r="G69" s="54">
        <f>SUM(G70:G75)</f>
        <v>145000</v>
      </c>
      <c r="H69" s="54">
        <f>SUM(H70:H75)</f>
        <v>7000</v>
      </c>
      <c r="I69" s="54">
        <f>SUM(I70:I75)</f>
        <v>0</v>
      </c>
      <c r="J69" s="3"/>
      <c r="K69" s="39"/>
      <c r="L69" s="3"/>
      <c r="M69" s="3"/>
    </row>
    <row r="70" spans="1:13" ht="13.5">
      <c r="A70" s="35">
        <v>1</v>
      </c>
      <c r="B70" s="35" t="s">
        <v>77</v>
      </c>
      <c r="C70" s="60" t="s">
        <v>78</v>
      </c>
      <c r="D70" s="61">
        <v>10000</v>
      </c>
      <c r="E70" s="60"/>
      <c r="F70" s="65">
        <f>D70+E70</f>
        <v>10000</v>
      </c>
      <c r="G70" s="62">
        <v>10000</v>
      </c>
      <c r="H70" s="62"/>
      <c r="I70" s="62"/>
      <c r="J70" s="3"/>
      <c r="K70" s="39"/>
      <c r="L70" s="3"/>
      <c r="M70" s="3"/>
    </row>
    <row r="71" spans="1:13" ht="13.5">
      <c r="A71" s="35">
        <v>2</v>
      </c>
      <c r="B71" s="35" t="s">
        <v>77</v>
      </c>
      <c r="C71" s="60" t="s">
        <v>79</v>
      </c>
      <c r="D71" s="61">
        <v>3000</v>
      </c>
      <c r="E71" s="60"/>
      <c r="F71" s="65">
        <f>D71+E71</f>
        <v>3000</v>
      </c>
      <c r="G71" s="62">
        <v>3000</v>
      </c>
      <c r="H71" s="62"/>
      <c r="I71" s="62"/>
      <c r="J71" s="3"/>
      <c r="K71" s="39"/>
      <c r="L71" s="3"/>
      <c r="M71" s="3"/>
    </row>
    <row r="72" spans="1:13" ht="13.5">
      <c r="A72" s="35">
        <v>3</v>
      </c>
      <c r="B72" s="35" t="s">
        <v>77</v>
      </c>
      <c r="C72" s="60" t="s">
        <v>80</v>
      </c>
      <c r="D72" s="61">
        <v>35000</v>
      </c>
      <c r="E72" s="60"/>
      <c r="F72" s="65">
        <f>D72+E72</f>
        <v>35000</v>
      </c>
      <c r="G72" s="62">
        <v>35000</v>
      </c>
      <c r="H72" s="62"/>
      <c r="I72" s="62"/>
      <c r="J72" s="3"/>
      <c r="K72" s="39"/>
      <c r="L72" s="3"/>
      <c r="M72" s="3"/>
    </row>
    <row r="73" spans="1:13" ht="13.5">
      <c r="A73" s="35">
        <v>4</v>
      </c>
      <c r="B73" s="31" t="s">
        <v>81</v>
      </c>
      <c r="C73" s="63" t="s">
        <v>82</v>
      </c>
      <c r="D73" s="64">
        <v>2000</v>
      </c>
      <c r="E73" s="63"/>
      <c r="F73" s="65">
        <f>D73+E73</f>
        <v>2000</v>
      </c>
      <c r="G73" s="66">
        <v>2000</v>
      </c>
      <c r="H73" s="66"/>
      <c r="I73" s="66"/>
      <c r="J73" s="3"/>
      <c r="K73" s="39"/>
      <c r="L73" s="3"/>
      <c r="M73" s="3"/>
    </row>
    <row r="74" spans="1:13" ht="27">
      <c r="A74" s="35">
        <v>5</v>
      </c>
      <c r="B74" s="31" t="s">
        <v>81</v>
      </c>
      <c r="C74" s="63" t="s">
        <v>83</v>
      </c>
      <c r="D74" s="64">
        <v>95000</v>
      </c>
      <c r="E74" s="63"/>
      <c r="F74" s="65">
        <f>D74+E74</f>
        <v>95000</v>
      </c>
      <c r="G74" s="66">
        <v>95000</v>
      </c>
      <c r="H74" s="66"/>
      <c r="I74" s="66"/>
      <c r="J74" s="3"/>
      <c r="K74" s="39"/>
      <c r="L74" s="3"/>
      <c r="M74" s="3"/>
    </row>
    <row r="75" spans="1:13" ht="13.5">
      <c r="A75" s="16"/>
      <c r="B75" s="67"/>
      <c r="C75" s="68" t="s">
        <v>84</v>
      </c>
      <c r="D75" s="69">
        <f>SUM(D76:D78)</f>
        <v>7000</v>
      </c>
      <c r="E75" s="69">
        <f>SUM(E76:E78)</f>
        <v>0</v>
      </c>
      <c r="F75" s="69">
        <f>SUM(F76:F78)</f>
        <v>7000</v>
      </c>
      <c r="G75" s="69">
        <f>SUM(G76:G78)</f>
        <v>0</v>
      </c>
      <c r="H75" s="69">
        <f>SUM(H76:H78)</f>
        <v>7000</v>
      </c>
      <c r="I75" s="69">
        <f>SUM(I76:I78)</f>
        <v>0</v>
      </c>
      <c r="J75" s="3"/>
      <c r="K75" s="39"/>
      <c r="L75" s="3"/>
      <c r="M75" s="3"/>
    </row>
    <row r="76" spans="1:13" ht="13.5">
      <c r="A76" s="35">
        <v>6</v>
      </c>
      <c r="B76" s="31" t="s">
        <v>77</v>
      </c>
      <c r="C76" s="63" t="s">
        <v>85</v>
      </c>
      <c r="D76" s="64">
        <v>3000</v>
      </c>
      <c r="E76" s="63"/>
      <c r="F76" s="65">
        <f>D76+E76</f>
        <v>3000</v>
      </c>
      <c r="G76" s="66"/>
      <c r="H76" s="66">
        <v>3000</v>
      </c>
      <c r="I76" s="66"/>
      <c r="J76" s="3"/>
      <c r="K76" s="39"/>
      <c r="L76" s="3"/>
      <c r="M76" s="3"/>
    </row>
    <row r="77" spans="1:13" ht="13.5">
      <c r="A77" s="35">
        <v>7</v>
      </c>
      <c r="B77" s="31" t="s">
        <v>77</v>
      </c>
      <c r="C77" s="101" t="s">
        <v>149</v>
      </c>
      <c r="D77" s="64">
        <v>2000</v>
      </c>
      <c r="E77" s="63"/>
      <c r="F77" s="65">
        <f>D77+E77</f>
        <v>2000</v>
      </c>
      <c r="G77" s="66"/>
      <c r="H77" s="66">
        <v>2000</v>
      </c>
      <c r="I77" s="66"/>
      <c r="J77" s="3"/>
      <c r="K77" s="39"/>
      <c r="L77" s="3"/>
      <c r="M77" s="3"/>
    </row>
    <row r="78" spans="1:13" ht="13.5">
      <c r="A78" s="35">
        <v>8</v>
      </c>
      <c r="B78" s="31" t="s">
        <v>77</v>
      </c>
      <c r="C78" s="101" t="s">
        <v>150</v>
      </c>
      <c r="D78" s="64">
        <v>2000</v>
      </c>
      <c r="E78" s="63"/>
      <c r="F78" s="65">
        <f>D78+E78</f>
        <v>2000</v>
      </c>
      <c r="G78" s="66"/>
      <c r="H78" s="66">
        <v>2000</v>
      </c>
      <c r="I78" s="66"/>
      <c r="J78" s="3"/>
      <c r="K78" s="39"/>
      <c r="L78" s="3"/>
      <c r="M78" s="3"/>
    </row>
    <row r="79" spans="1:13" ht="13.5">
      <c r="A79" s="52"/>
      <c r="B79" s="52">
        <v>67</v>
      </c>
      <c r="C79" s="53" t="s">
        <v>86</v>
      </c>
      <c r="D79" s="54">
        <f aca="true" t="shared" si="12" ref="D79:I79">SUM(D80:D82)</f>
        <v>299000</v>
      </c>
      <c r="E79" s="54">
        <f t="shared" si="12"/>
        <v>0</v>
      </c>
      <c r="F79" s="54">
        <f t="shared" si="12"/>
        <v>299000</v>
      </c>
      <c r="G79" s="54">
        <f t="shared" si="12"/>
        <v>299000</v>
      </c>
      <c r="H79" s="54">
        <f t="shared" si="12"/>
        <v>0</v>
      </c>
      <c r="I79" s="54">
        <f t="shared" si="12"/>
        <v>0</v>
      </c>
      <c r="J79" s="3"/>
      <c r="K79" s="39"/>
      <c r="L79" s="3"/>
      <c r="M79" s="3"/>
    </row>
    <row r="80" spans="1:13" ht="13.5">
      <c r="A80" s="31">
        <v>1</v>
      </c>
      <c r="B80" s="31" t="s">
        <v>81</v>
      </c>
      <c r="C80" s="63" t="s">
        <v>87</v>
      </c>
      <c r="D80" s="64">
        <v>207000</v>
      </c>
      <c r="E80" s="63"/>
      <c r="F80" s="65">
        <f>D80+E80</f>
        <v>207000</v>
      </c>
      <c r="G80" s="66">
        <v>207000</v>
      </c>
      <c r="H80" s="66"/>
      <c r="I80" s="66"/>
      <c r="J80" s="3"/>
      <c r="K80" s="59"/>
      <c r="L80" s="3"/>
      <c r="M80" s="3"/>
    </row>
    <row r="81" spans="1:13" ht="13.5">
      <c r="A81" s="31">
        <v>2</v>
      </c>
      <c r="B81" s="31" t="s">
        <v>81</v>
      </c>
      <c r="C81" s="63" t="s">
        <v>88</v>
      </c>
      <c r="D81" s="64">
        <v>54000</v>
      </c>
      <c r="E81" s="63"/>
      <c r="F81" s="65">
        <f>D81+E81</f>
        <v>54000</v>
      </c>
      <c r="G81" s="66">
        <v>54000</v>
      </c>
      <c r="H81" s="66"/>
      <c r="I81" s="66"/>
      <c r="J81" s="3"/>
      <c r="K81" s="59"/>
      <c r="L81" s="3"/>
      <c r="M81" s="3"/>
    </row>
    <row r="82" spans="1:13" ht="27">
      <c r="A82" s="31">
        <v>3</v>
      </c>
      <c r="B82" s="31" t="s">
        <v>77</v>
      </c>
      <c r="C82" s="63" t="s">
        <v>148</v>
      </c>
      <c r="D82" s="64">
        <v>38000</v>
      </c>
      <c r="E82" s="63"/>
      <c r="F82" s="65">
        <f>D82+E82</f>
        <v>38000</v>
      </c>
      <c r="G82" s="66">
        <v>38000</v>
      </c>
      <c r="H82" s="66"/>
      <c r="I82" s="66"/>
      <c r="J82" s="3"/>
      <c r="K82" s="59"/>
      <c r="L82" s="3"/>
      <c r="M82" s="3"/>
    </row>
    <row r="83" spans="1:11" s="3" customFormat="1" ht="27">
      <c r="A83" s="52"/>
      <c r="B83" s="52">
        <v>67</v>
      </c>
      <c r="C83" s="53" t="s">
        <v>89</v>
      </c>
      <c r="D83" s="54">
        <f aca="true" t="shared" si="13" ref="D83:I83">D84</f>
        <v>1268000</v>
      </c>
      <c r="E83" s="54">
        <f t="shared" si="13"/>
        <v>0</v>
      </c>
      <c r="F83" s="54">
        <f t="shared" si="13"/>
        <v>1268000</v>
      </c>
      <c r="G83" s="54">
        <f t="shared" si="13"/>
        <v>1268000</v>
      </c>
      <c r="H83" s="54">
        <f t="shared" si="13"/>
        <v>0</v>
      </c>
      <c r="I83" s="54">
        <f t="shared" si="13"/>
        <v>0</v>
      </c>
      <c r="K83" s="1"/>
    </row>
    <row r="84" spans="1:11" s="3" customFormat="1" ht="27">
      <c r="A84" s="70" t="s">
        <v>47</v>
      </c>
      <c r="B84" s="70" t="s">
        <v>77</v>
      </c>
      <c r="C84" s="71" t="s">
        <v>90</v>
      </c>
      <c r="D84" s="33">
        <v>1268000</v>
      </c>
      <c r="E84" s="71"/>
      <c r="F84" s="65">
        <f>D84+E84</f>
        <v>1268000</v>
      </c>
      <c r="G84" s="66">
        <f>SUM(G85:G89)</f>
        <v>1268000</v>
      </c>
      <c r="H84" s="66"/>
      <c r="I84" s="66"/>
      <c r="K84" s="1"/>
    </row>
    <row r="85" spans="1:13" ht="13.5">
      <c r="A85" s="70" t="s">
        <v>91</v>
      </c>
      <c r="B85" s="70" t="s">
        <v>77</v>
      </c>
      <c r="C85" s="71" t="s">
        <v>92</v>
      </c>
      <c r="D85" s="33">
        <v>68000</v>
      </c>
      <c r="E85" s="71"/>
      <c r="F85" s="65">
        <f>D85+E85</f>
        <v>68000</v>
      </c>
      <c r="G85" s="66">
        <v>68000</v>
      </c>
      <c r="H85" s="66"/>
      <c r="I85" s="66"/>
      <c r="J85" s="3"/>
      <c r="L85" s="3"/>
      <c r="M85" s="3"/>
    </row>
    <row r="86" spans="1:13" ht="27">
      <c r="A86" s="70" t="s">
        <v>93</v>
      </c>
      <c r="B86" s="70" t="s">
        <v>77</v>
      </c>
      <c r="C86" s="71" t="s">
        <v>94</v>
      </c>
      <c r="D86" s="33">
        <v>892000</v>
      </c>
      <c r="E86" s="71"/>
      <c r="F86" s="65">
        <f>D86+E86</f>
        <v>892000</v>
      </c>
      <c r="G86" s="66">
        <v>892000</v>
      </c>
      <c r="H86" s="66"/>
      <c r="I86" s="66"/>
      <c r="J86" s="3"/>
      <c r="L86" s="3"/>
      <c r="M86" s="3"/>
    </row>
    <row r="87" spans="1:13" ht="13.5">
      <c r="A87" s="70" t="s">
        <v>95</v>
      </c>
      <c r="B87" s="70" t="s">
        <v>77</v>
      </c>
      <c r="C87" s="71" t="s">
        <v>96</v>
      </c>
      <c r="D87" s="33">
        <v>11000</v>
      </c>
      <c r="E87" s="71"/>
      <c r="F87" s="65">
        <f>D87+E87</f>
        <v>11000</v>
      </c>
      <c r="G87" s="66">
        <v>11000</v>
      </c>
      <c r="H87" s="66"/>
      <c r="I87" s="66"/>
      <c r="J87" s="3"/>
      <c r="L87" s="3"/>
      <c r="M87" s="3"/>
    </row>
    <row r="88" spans="1:13" ht="13.5">
      <c r="A88" s="70" t="s">
        <v>97</v>
      </c>
      <c r="B88" s="70" t="s">
        <v>77</v>
      </c>
      <c r="C88" s="71" t="s">
        <v>98</v>
      </c>
      <c r="D88" s="33">
        <v>113000</v>
      </c>
      <c r="E88" s="71"/>
      <c r="F88" s="65">
        <f>D88+E88</f>
        <v>113000</v>
      </c>
      <c r="G88" s="66">
        <v>113000</v>
      </c>
      <c r="H88" s="66"/>
      <c r="I88" s="66"/>
      <c r="J88" s="3"/>
      <c r="L88" s="3"/>
      <c r="M88" s="3"/>
    </row>
    <row r="89" spans="1:13" ht="41.25">
      <c r="A89" s="70" t="s">
        <v>99</v>
      </c>
      <c r="B89" s="70" t="s">
        <v>77</v>
      </c>
      <c r="C89" s="71" t="s">
        <v>100</v>
      </c>
      <c r="D89" s="33">
        <v>184000</v>
      </c>
      <c r="E89" s="71"/>
      <c r="F89" s="65">
        <f>D89+E89</f>
        <v>184000</v>
      </c>
      <c r="G89" s="66">
        <v>184000</v>
      </c>
      <c r="H89" s="66"/>
      <c r="I89" s="66"/>
      <c r="J89" s="3"/>
      <c r="L89" s="3"/>
      <c r="M89" s="3"/>
    </row>
    <row r="90" spans="1:13" ht="41.25">
      <c r="A90" s="72"/>
      <c r="B90" s="73" t="s">
        <v>101</v>
      </c>
      <c r="C90" s="74" t="s">
        <v>102</v>
      </c>
      <c r="D90" s="75">
        <f>SUM(D91:D92)</f>
        <v>3000</v>
      </c>
      <c r="E90" s="75">
        <f>SUM(E91:E92)</f>
        <v>0</v>
      </c>
      <c r="F90" s="75">
        <f>SUM(F91:F92)</f>
        <v>3000</v>
      </c>
      <c r="G90" s="75">
        <f>SUM(G91:G92)</f>
        <v>3000</v>
      </c>
      <c r="H90" s="75">
        <f>SUM(H91:H92)</f>
        <v>0</v>
      </c>
      <c r="I90" s="75">
        <f>SUM(I91:I92)</f>
        <v>0</v>
      </c>
      <c r="J90" s="3"/>
      <c r="L90" s="3"/>
      <c r="M90" s="3"/>
    </row>
    <row r="91" spans="1:13" ht="13.5">
      <c r="A91" s="70" t="s">
        <v>47</v>
      </c>
      <c r="B91" s="70" t="s">
        <v>77</v>
      </c>
      <c r="C91" s="76" t="s">
        <v>103</v>
      </c>
      <c r="D91" s="77">
        <v>0</v>
      </c>
      <c r="E91" s="91"/>
      <c r="F91" s="58">
        <f>D91+E91</f>
        <v>0</v>
      </c>
      <c r="G91" s="77">
        <v>0</v>
      </c>
      <c r="H91" s="62"/>
      <c r="I91" s="62"/>
      <c r="J91" s="3"/>
      <c r="L91" s="3"/>
      <c r="M91" s="3"/>
    </row>
    <row r="92" spans="1:13" ht="13.5">
      <c r="A92" s="70" t="s">
        <v>50</v>
      </c>
      <c r="B92" s="70" t="s">
        <v>77</v>
      </c>
      <c r="C92" s="76" t="s">
        <v>128</v>
      </c>
      <c r="D92" s="77">
        <v>3000</v>
      </c>
      <c r="E92" s="91"/>
      <c r="F92" s="58">
        <f>D92+E92</f>
        <v>3000</v>
      </c>
      <c r="G92" s="77">
        <v>3000</v>
      </c>
      <c r="H92" s="62"/>
      <c r="I92" s="62"/>
      <c r="J92" s="3"/>
      <c r="L92" s="3"/>
      <c r="M92" s="3"/>
    </row>
    <row r="93" spans="1:13" ht="41.25">
      <c r="A93" s="14"/>
      <c r="B93" s="13">
        <v>68</v>
      </c>
      <c r="C93" s="14" t="s">
        <v>104</v>
      </c>
      <c r="D93" s="15">
        <f>D96+D104+D108+D101</f>
        <v>527000</v>
      </c>
      <c r="E93" s="15">
        <f>E96+E104+E108+E101</f>
        <v>0</v>
      </c>
      <c r="F93" s="15">
        <f>F96+F104+F108+F101</f>
        <v>527000</v>
      </c>
      <c r="G93" s="15">
        <f>G96+G104+G108+G101</f>
        <v>527000</v>
      </c>
      <c r="H93" s="15">
        <f>H96+H104+H108</f>
        <v>0</v>
      </c>
      <c r="I93" s="15">
        <f>I96+I104+I108</f>
        <v>0</v>
      </c>
      <c r="J93" s="3"/>
      <c r="L93" s="3"/>
      <c r="M93" s="3"/>
    </row>
    <row r="94" spans="1:13" ht="27">
      <c r="A94" s="31">
        <v>1</v>
      </c>
      <c r="B94" s="31" t="s">
        <v>105</v>
      </c>
      <c r="C94" s="78" t="s">
        <v>106</v>
      </c>
      <c r="D94" s="33">
        <v>9475</v>
      </c>
      <c r="E94" s="98"/>
      <c r="F94" s="99">
        <f>D94+E94</f>
        <v>9475</v>
      </c>
      <c r="G94" s="93">
        <v>9475</v>
      </c>
      <c r="H94" s="66"/>
      <c r="I94" s="66"/>
      <c r="J94" s="3"/>
      <c r="L94" s="3"/>
      <c r="M94" s="3"/>
    </row>
    <row r="95" spans="1:13" ht="27">
      <c r="A95" s="31">
        <v>2</v>
      </c>
      <c r="B95" s="31" t="s">
        <v>105</v>
      </c>
      <c r="C95" s="78" t="s">
        <v>107</v>
      </c>
      <c r="D95" s="33">
        <v>47178</v>
      </c>
      <c r="E95" s="98"/>
      <c r="F95" s="99">
        <f>D95+E95</f>
        <v>47178</v>
      </c>
      <c r="G95" s="93">
        <v>47178</v>
      </c>
      <c r="H95" s="66"/>
      <c r="I95" s="66"/>
      <c r="J95" s="3"/>
      <c r="L95" s="3"/>
      <c r="M95" s="3"/>
    </row>
    <row r="96" spans="1:13" ht="13.5">
      <c r="A96" s="79"/>
      <c r="B96" s="79"/>
      <c r="C96" s="80" t="s">
        <v>108</v>
      </c>
      <c r="D96" s="81">
        <f>SUM(D94:D95)</f>
        <v>56653</v>
      </c>
      <c r="E96" s="81">
        <f>SUM(E94:E95)</f>
        <v>0</v>
      </c>
      <c r="F96" s="81">
        <f>SUM(F94:F95)</f>
        <v>56653</v>
      </c>
      <c r="G96" s="81">
        <f>SUM(G94:G95)</f>
        <v>56653</v>
      </c>
      <c r="H96" s="81">
        <f>SUM(H94:H95)</f>
        <v>0</v>
      </c>
      <c r="I96" s="81">
        <f>SUM(I94:I95)</f>
        <v>0</v>
      </c>
      <c r="J96" s="3"/>
      <c r="L96" s="3"/>
      <c r="M96" s="3"/>
    </row>
    <row r="97" spans="1:13" ht="27">
      <c r="A97" s="31">
        <v>1</v>
      </c>
      <c r="B97" s="31" t="s">
        <v>136</v>
      </c>
      <c r="C97" s="78" t="s">
        <v>132</v>
      </c>
      <c r="D97" s="66">
        <v>58008</v>
      </c>
      <c r="E97" s="66"/>
      <c r="F97" s="66">
        <f>D97+E97</f>
        <v>58008</v>
      </c>
      <c r="G97" s="66">
        <v>58008</v>
      </c>
      <c r="H97" s="95"/>
      <c r="I97" s="95"/>
      <c r="J97" s="3"/>
      <c r="L97" s="3"/>
      <c r="M97" s="3"/>
    </row>
    <row r="98" spans="1:13" ht="27">
      <c r="A98" s="31">
        <v>2</v>
      </c>
      <c r="B98" s="31" t="s">
        <v>136</v>
      </c>
      <c r="C98" s="78" t="s">
        <v>133</v>
      </c>
      <c r="D98" s="66">
        <v>25339</v>
      </c>
      <c r="E98" s="66"/>
      <c r="F98" s="66">
        <f>D98+E98</f>
        <v>25339</v>
      </c>
      <c r="G98" s="66">
        <v>25339</v>
      </c>
      <c r="H98" s="95"/>
      <c r="I98" s="95"/>
      <c r="J98" s="3"/>
      <c r="L98" s="3"/>
      <c r="M98" s="3"/>
    </row>
    <row r="99" spans="1:13" ht="13.5">
      <c r="A99" s="31">
        <v>3</v>
      </c>
      <c r="B99" s="31" t="s">
        <v>136</v>
      </c>
      <c r="C99" s="78" t="s">
        <v>134</v>
      </c>
      <c r="D99" s="66">
        <v>60000</v>
      </c>
      <c r="E99" s="66"/>
      <c r="F99" s="66">
        <f>D99+E99</f>
        <v>60000</v>
      </c>
      <c r="G99" s="66">
        <v>60000</v>
      </c>
      <c r="H99" s="95"/>
      <c r="I99" s="95"/>
      <c r="J99" s="3"/>
      <c r="L99" s="3"/>
      <c r="M99" s="3"/>
    </row>
    <row r="100" spans="1:13" ht="41.25">
      <c r="A100" s="31">
        <v>4</v>
      </c>
      <c r="B100" s="31" t="s">
        <v>136</v>
      </c>
      <c r="C100" s="78" t="s">
        <v>135</v>
      </c>
      <c r="D100" s="66">
        <v>200000</v>
      </c>
      <c r="E100" s="66"/>
      <c r="F100" s="66">
        <f>D100+E100</f>
        <v>200000</v>
      </c>
      <c r="G100" s="66">
        <v>200000</v>
      </c>
      <c r="H100" s="95"/>
      <c r="I100" s="95"/>
      <c r="J100" s="3"/>
      <c r="L100" s="3"/>
      <c r="M100" s="3"/>
    </row>
    <row r="101" spans="1:13" ht="13.5">
      <c r="A101" s="79"/>
      <c r="B101" s="79"/>
      <c r="C101" s="80" t="s">
        <v>131</v>
      </c>
      <c r="D101" s="81">
        <f>SUM(D97:D100)</f>
        <v>343347</v>
      </c>
      <c r="E101" s="81">
        <f>SUM(E97:E100)</f>
        <v>0</v>
      </c>
      <c r="F101" s="81">
        <f>SUM(F97:F100)</f>
        <v>343347</v>
      </c>
      <c r="G101" s="81">
        <f>SUM(G97:G100)</f>
        <v>343347</v>
      </c>
      <c r="H101" s="81">
        <f>SUM(H97:H100)</f>
        <v>0</v>
      </c>
      <c r="I101" s="81">
        <f>SUM(I97:I100)</f>
        <v>0</v>
      </c>
      <c r="J101" s="3"/>
      <c r="L101" s="3"/>
      <c r="M101" s="3"/>
    </row>
    <row r="102" spans="1:9" s="3" customFormat="1" ht="13.5">
      <c r="A102" s="35">
        <v>1</v>
      </c>
      <c r="B102" s="35" t="s">
        <v>109</v>
      </c>
      <c r="C102" s="82" t="s">
        <v>110</v>
      </c>
      <c r="D102" s="83">
        <v>5000</v>
      </c>
      <c r="E102" s="82"/>
      <c r="F102" s="58">
        <f>D102+E102</f>
        <v>5000</v>
      </c>
      <c r="G102" s="62">
        <v>5000</v>
      </c>
      <c r="H102" s="62"/>
      <c r="I102" s="62"/>
    </row>
    <row r="103" spans="1:9" s="3" customFormat="1" ht="13.5">
      <c r="A103" s="35">
        <v>2</v>
      </c>
      <c r="B103" s="35" t="s">
        <v>109</v>
      </c>
      <c r="C103" s="82" t="s">
        <v>130</v>
      </c>
      <c r="D103" s="83">
        <v>100000</v>
      </c>
      <c r="E103" s="82"/>
      <c r="F103" s="58">
        <f>D103+E103</f>
        <v>100000</v>
      </c>
      <c r="G103" s="62">
        <v>100000</v>
      </c>
      <c r="H103" s="62"/>
      <c r="I103" s="62"/>
    </row>
    <row r="104" spans="1:9" s="3" customFormat="1" ht="13.5">
      <c r="A104" s="84"/>
      <c r="B104" s="84"/>
      <c r="C104" s="80" t="s">
        <v>111</v>
      </c>
      <c r="D104" s="85">
        <f>D102+D103</f>
        <v>105000</v>
      </c>
      <c r="E104" s="85">
        <f>E102+E103</f>
        <v>0</v>
      </c>
      <c r="F104" s="85">
        <f>F102+F103</f>
        <v>105000</v>
      </c>
      <c r="G104" s="85">
        <f>G102+G103</f>
        <v>105000</v>
      </c>
      <c r="H104" s="86">
        <f>SUM(H102:H102)</f>
        <v>0</v>
      </c>
      <c r="I104" s="86">
        <f>SUM(I102:I102)</f>
        <v>0</v>
      </c>
    </row>
    <row r="105" spans="1:11" s="3" customFormat="1" ht="13.5">
      <c r="A105" s="35">
        <v>1</v>
      </c>
      <c r="B105" s="35" t="s">
        <v>109</v>
      </c>
      <c r="C105" s="82" t="s">
        <v>112</v>
      </c>
      <c r="D105" s="83">
        <v>1000</v>
      </c>
      <c r="E105" s="82"/>
      <c r="F105" s="58">
        <f>D105+E105</f>
        <v>1000</v>
      </c>
      <c r="G105" s="62">
        <v>1000</v>
      </c>
      <c r="H105" s="62"/>
      <c r="I105" s="62"/>
      <c r="K105" s="1"/>
    </row>
    <row r="106" spans="1:11" s="3" customFormat="1" ht="33" customHeight="1">
      <c r="A106" s="35">
        <v>2</v>
      </c>
      <c r="B106" s="35" t="s">
        <v>109</v>
      </c>
      <c r="C106" s="82" t="s">
        <v>113</v>
      </c>
      <c r="D106" s="83">
        <v>1000</v>
      </c>
      <c r="E106" s="82"/>
      <c r="F106" s="58">
        <f>D106+E106</f>
        <v>1000</v>
      </c>
      <c r="G106" s="62">
        <v>1000</v>
      </c>
      <c r="H106" s="62"/>
      <c r="I106" s="62"/>
      <c r="K106" s="1"/>
    </row>
    <row r="107" spans="1:9" s="3" customFormat="1" ht="33" customHeight="1">
      <c r="A107" s="35">
        <v>3</v>
      </c>
      <c r="B107" s="35" t="s">
        <v>109</v>
      </c>
      <c r="C107" s="82" t="s">
        <v>151</v>
      </c>
      <c r="D107" s="57">
        <v>20000</v>
      </c>
      <c r="E107" s="96"/>
      <c r="F107" s="97">
        <f>D107+E107</f>
        <v>20000</v>
      </c>
      <c r="G107" s="97">
        <v>20000</v>
      </c>
      <c r="H107" s="62"/>
      <c r="I107" s="62"/>
    </row>
    <row r="108" spans="1:11" s="3" customFormat="1" ht="13.5">
      <c r="A108" s="87"/>
      <c r="B108" s="87"/>
      <c r="C108" s="88" t="s">
        <v>114</v>
      </c>
      <c r="D108" s="89">
        <f>D105+D106+D107</f>
        <v>22000</v>
      </c>
      <c r="E108" s="89">
        <f>E105+E106+E107</f>
        <v>0</v>
      </c>
      <c r="F108" s="89">
        <f>F105+F106+F107</f>
        <v>22000</v>
      </c>
      <c r="G108" s="89">
        <f>G105+G106+G107</f>
        <v>22000</v>
      </c>
      <c r="H108" s="90">
        <f>SUM(H105:H106)</f>
        <v>0</v>
      </c>
      <c r="I108" s="90">
        <f>SUM(I105:I106)</f>
        <v>0</v>
      </c>
      <c r="K108" s="1"/>
    </row>
    <row r="109" spans="1:11" s="3" customFormat="1" ht="13.5">
      <c r="A109" s="14"/>
      <c r="B109" s="13" t="s">
        <v>115</v>
      </c>
      <c r="C109" s="14" t="s">
        <v>116</v>
      </c>
      <c r="D109" s="15">
        <f>SUM(D110:D136)</f>
        <v>3740000</v>
      </c>
      <c r="E109" s="15">
        <f>SUM(E110:E136)</f>
        <v>0</v>
      </c>
      <c r="F109" s="15">
        <f>SUM(F110:F136)</f>
        <v>3740000</v>
      </c>
      <c r="G109" s="15">
        <f>SUM(G110:G136)</f>
        <v>1777000</v>
      </c>
      <c r="H109" s="15">
        <f>SUM(H110:H136)</f>
        <v>251000</v>
      </c>
      <c r="I109" s="15">
        <f>SUM(I110:I136)</f>
        <v>1712000</v>
      </c>
      <c r="K109" s="1"/>
    </row>
    <row r="110" spans="1:11" s="3" customFormat="1" ht="13.5">
      <c r="A110" s="35">
        <v>1</v>
      </c>
      <c r="B110" s="35" t="s">
        <v>36</v>
      </c>
      <c r="C110" s="82" t="s">
        <v>117</v>
      </c>
      <c r="D110" s="83">
        <v>39000</v>
      </c>
      <c r="E110" s="82"/>
      <c r="F110" s="58">
        <f>D110+E110</f>
        <v>39000</v>
      </c>
      <c r="G110" s="62">
        <v>39000</v>
      </c>
      <c r="H110" s="62"/>
      <c r="I110" s="62"/>
      <c r="K110" s="1"/>
    </row>
    <row r="111" spans="1:11" s="3" customFormat="1" ht="13.5">
      <c r="A111" s="35">
        <v>2</v>
      </c>
      <c r="B111" s="35" t="s">
        <v>36</v>
      </c>
      <c r="C111" s="82" t="s">
        <v>118</v>
      </c>
      <c r="D111" s="83">
        <v>6000</v>
      </c>
      <c r="E111" s="82"/>
      <c r="F111" s="58">
        <f aca="true" t="shared" si="14" ref="F111:F136">D111+E111</f>
        <v>6000</v>
      </c>
      <c r="G111" s="62">
        <v>6000</v>
      </c>
      <c r="H111" s="62"/>
      <c r="I111" s="62"/>
      <c r="K111" s="1"/>
    </row>
    <row r="112" spans="1:13" s="103" customFormat="1" ht="41.25">
      <c r="A112" s="35">
        <v>3</v>
      </c>
      <c r="B112" s="35" t="s">
        <v>36</v>
      </c>
      <c r="C112" s="96" t="s">
        <v>119</v>
      </c>
      <c r="D112" s="57">
        <v>45000</v>
      </c>
      <c r="E112" s="96"/>
      <c r="F112" s="97">
        <f t="shared" si="14"/>
        <v>45000</v>
      </c>
      <c r="G112" s="102">
        <v>45000</v>
      </c>
      <c r="H112" s="102"/>
      <c r="I112" s="102"/>
      <c r="J112" s="3"/>
      <c r="K112" s="104"/>
      <c r="L112" s="3"/>
      <c r="M112" s="3"/>
    </row>
    <row r="113" spans="1:11" s="3" customFormat="1" ht="41.25">
      <c r="A113" s="35">
        <v>4</v>
      </c>
      <c r="B113" s="35" t="s">
        <v>36</v>
      </c>
      <c r="C113" s="82" t="s">
        <v>120</v>
      </c>
      <c r="D113" s="83">
        <v>35000</v>
      </c>
      <c r="E113" s="82"/>
      <c r="F113" s="58">
        <f t="shared" si="14"/>
        <v>35000</v>
      </c>
      <c r="G113" s="62">
        <v>35000</v>
      </c>
      <c r="H113" s="62"/>
      <c r="I113" s="62"/>
      <c r="K113" s="1"/>
    </row>
    <row r="114" spans="1:11" s="3" customFormat="1" ht="27">
      <c r="A114" s="35">
        <v>5</v>
      </c>
      <c r="B114" s="35" t="s">
        <v>36</v>
      </c>
      <c r="C114" s="96" t="s">
        <v>121</v>
      </c>
      <c r="D114" s="57">
        <v>49000</v>
      </c>
      <c r="E114" s="96"/>
      <c r="F114" s="97">
        <f t="shared" si="14"/>
        <v>49000</v>
      </c>
      <c r="G114" s="102">
        <v>49000</v>
      </c>
      <c r="H114" s="102"/>
      <c r="I114" s="102"/>
      <c r="K114" s="1"/>
    </row>
    <row r="115" spans="1:11" s="3" customFormat="1" ht="27">
      <c r="A115" s="35">
        <v>6</v>
      </c>
      <c r="B115" s="35" t="s">
        <v>36</v>
      </c>
      <c r="C115" s="96" t="s">
        <v>122</v>
      </c>
      <c r="D115" s="57">
        <v>0</v>
      </c>
      <c r="E115" s="96"/>
      <c r="F115" s="97">
        <f t="shared" si="14"/>
        <v>0</v>
      </c>
      <c r="G115" s="102">
        <v>0</v>
      </c>
      <c r="H115" s="102"/>
      <c r="I115" s="102"/>
      <c r="K115" s="1"/>
    </row>
    <row r="116" spans="1:11" s="3" customFormat="1" ht="41.25">
      <c r="A116" s="35">
        <v>7</v>
      </c>
      <c r="B116" s="35" t="s">
        <v>41</v>
      </c>
      <c r="C116" s="82" t="s">
        <v>123</v>
      </c>
      <c r="D116" s="83">
        <v>550000</v>
      </c>
      <c r="E116" s="82"/>
      <c r="F116" s="58">
        <f t="shared" si="14"/>
        <v>550000</v>
      </c>
      <c r="G116" s="62">
        <v>550000</v>
      </c>
      <c r="H116" s="62"/>
      <c r="I116" s="62"/>
      <c r="K116" s="1"/>
    </row>
    <row r="117" spans="1:11" s="3" customFormat="1" ht="13.5">
      <c r="A117" s="35">
        <v>8</v>
      </c>
      <c r="B117" s="35" t="s">
        <v>36</v>
      </c>
      <c r="C117" s="82" t="s">
        <v>124</v>
      </c>
      <c r="D117" s="83">
        <v>40000</v>
      </c>
      <c r="E117" s="82"/>
      <c r="F117" s="58">
        <f t="shared" si="14"/>
        <v>40000</v>
      </c>
      <c r="G117" s="62">
        <v>40000</v>
      </c>
      <c r="H117" s="62"/>
      <c r="I117" s="62"/>
      <c r="K117" s="1"/>
    </row>
    <row r="118" spans="1:11" s="3" customFormat="1" ht="27">
      <c r="A118" s="35">
        <v>9</v>
      </c>
      <c r="B118" s="35" t="s">
        <v>36</v>
      </c>
      <c r="C118" s="82" t="s">
        <v>125</v>
      </c>
      <c r="D118" s="83">
        <v>63000</v>
      </c>
      <c r="E118" s="82"/>
      <c r="F118" s="58">
        <f t="shared" si="14"/>
        <v>63000</v>
      </c>
      <c r="G118" s="62">
        <v>63000</v>
      </c>
      <c r="H118" s="62"/>
      <c r="I118" s="62"/>
      <c r="K118" s="1"/>
    </row>
    <row r="119" spans="1:11" s="3" customFormat="1" ht="27">
      <c r="A119" s="35">
        <v>10</v>
      </c>
      <c r="B119" s="35" t="s">
        <v>36</v>
      </c>
      <c r="C119" s="96" t="s">
        <v>126</v>
      </c>
      <c r="D119" s="57">
        <v>90000</v>
      </c>
      <c r="E119" s="96"/>
      <c r="F119" s="97">
        <f t="shared" si="14"/>
        <v>90000</v>
      </c>
      <c r="G119" s="102">
        <v>60000</v>
      </c>
      <c r="H119" s="102">
        <v>30000</v>
      </c>
      <c r="I119" s="102"/>
      <c r="K119" s="1"/>
    </row>
    <row r="120" spans="1:11" s="3" customFormat="1" ht="27">
      <c r="A120" s="35">
        <v>11</v>
      </c>
      <c r="B120" s="35" t="s">
        <v>36</v>
      </c>
      <c r="C120" s="82" t="s">
        <v>155</v>
      </c>
      <c r="D120" s="57">
        <v>19000</v>
      </c>
      <c r="E120" s="96"/>
      <c r="F120" s="97">
        <f t="shared" si="14"/>
        <v>19000</v>
      </c>
      <c r="G120" s="102"/>
      <c r="H120" s="102">
        <v>19000</v>
      </c>
      <c r="I120" s="102"/>
      <c r="K120" s="1"/>
    </row>
    <row r="121" spans="1:11" s="3" customFormat="1" ht="13.5">
      <c r="A121" s="35">
        <v>12</v>
      </c>
      <c r="B121" s="35" t="s">
        <v>36</v>
      </c>
      <c r="C121" s="82" t="s">
        <v>156</v>
      </c>
      <c r="D121" s="57">
        <v>8000</v>
      </c>
      <c r="E121" s="96"/>
      <c r="F121" s="97">
        <f t="shared" si="14"/>
        <v>8000</v>
      </c>
      <c r="G121" s="102"/>
      <c r="H121" s="102">
        <v>8000</v>
      </c>
      <c r="I121" s="102"/>
      <c r="K121" s="1"/>
    </row>
    <row r="122" spans="1:11" s="3" customFormat="1" ht="13.5">
      <c r="A122" s="35">
        <v>13</v>
      </c>
      <c r="B122" s="35" t="s">
        <v>36</v>
      </c>
      <c r="C122" s="82" t="s">
        <v>157</v>
      </c>
      <c r="D122" s="57">
        <v>3000</v>
      </c>
      <c r="E122" s="96"/>
      <c r="F122" s="97">
        <f t="shared" si="14"/>
        <v>3000</v>
      </c>
      <c r="G122" s="102"/>
      <c r="H122" s="102">
        <v>3000</v>
      </c>
      <c r="I122" s="102"/>
      <c r="K122" s="1"/>
    </row>
    <row r="123" spans="1:11" s="3" customFormat="1" ht="13.5">
      <c r="A123" s="35">
        <v>14</v>
      </c>
      <c r="B123" s="35" t="s">
        <v>36</v>
      </c>
      <c r="C123" s="82" t="s">
        <v>158</v>
      </c>
      <c r="D123" s="57">
        <v>5000</v>
      </c>
      <c r="E123" s="96"/>
      <c r="F123" s="97">
        <f t="shared" si="14"/>
        <v>5000</v>
      </c>
      <c r="G123" s="102"/>
      <c r="H123" s="102">
        <v>5000</v>
      </c>
      <c r="I123" s="102"/>
      <c r="K123" s="1"/>
    </row>
    <row r="124" spans="1:11" s="3" customFormat="1" ht="13.5">
      <c r="A124" s="35">
        <v>15</v>
      </c>
      <c r="B124" s="35" t="s">
        <v>36</v>
      </c>
      <c r="C124" s="82" t="s">
        <v>159</v>
      </c>
      <c r="D124" s="57">
        <v>0</v>
      </c>
      <c r="E124" s="96"/>
      <c r="F124" s="97">
        <f t="shared" si="14"/>
        <v>0</v>
      </c>
      <c r="G124" s="102"/>
      <c r="H124" s="102">
        <v>0</v>
      </c>
      <c r="I124" s="102"/>
      <c r="K124" s="1"/>
    </row>
    <row r="125" spans="1:11" s="3" customFormat="1" ht="27">
      <c r="A125" s="35">
        <v>16</v>
      </c>
      <c r="B125" s="35" t="s">
        <v>36</v>
      </c>
      <c r="C125" s="82" t="s">
        <v>160</v>
      </c>
      <c r="D125" s="57">
        <v>120000</v>
      </c>
      <c r="E125" s="96"/>
      <c r="F125" s="97">
        <f t="shared" si="14"/>
        <v>120000</v>
      </c>
      <c r="G125" s="102"/>
      <c r="H125" s="102">
        <v>120000</v>
      </c>
      <c r="I125" s="102"/>
      <c r="K125" s="1"/>
    </row>
    <row r="126" spans="1:11" s="3" customFormat="1" ht="27">
      <c r="A126" s="35">
        <v>17</v>
      </c>
      <c r="B126" s="35" t="s">
        <v>36</v>
      </c>
      <c r="C126" s="82" t="s">
        <v>161</v>
      </c>
      <c r="D126" s="57">
        <v>13000</v>
      </c>
      <c r="E126" s="96"/>
      <c r="F126" s="97">
        <f t="shared" si="14"/>
        <v>13000</v>
      </c>
      <c r="G126" s="102"/>
      <c r="H126" s="102">
        <v>13000</v>
      </c>
      <c r="I126" s="102"/>
      <c r="K126" s="1"/>
    </row>
    <row r="127" spans="1:11" s="3" customFormat="1" ht="13.5">
      <c r="A127" s="35">
        <v>18</v>
      </c>
      <c r="B127" s="35" t="s">
        <v>36</v>
      </c>
      <c r="C127" s="82" t="s">
        <v>162</v>
      </c>
      <c r="D127" s="57">
        <v>50000</v>
      </c>
      <c r="E127" s="96"/>
      <c r="F127" s="97">
        <f t="shared" si="14"/>
        <v>50000</v>
      </c>
      <c r="G127" s="102">
        <v>50000</v>
      </c>
      <c r="H127" s="102">
        <v>0</v>
      </c>
      <c r="I127" s="102"/>
      <c r="K127" s="1"/>
    </row>
    <row r="128" spans="1:11" s="3" customFormat="1" ht="27">
      <c r="A128" s="35">
        <v>19</v>
      </c>
      <c r="B128" s="35" t="s">
        <v>36</v>
      </c>
      <c r="C128" s="82" t="s">
        <v>163</v>
      </c>
      <c r="D128" s="57">
        <v>53000</v>
      </c>
      <c r="E128" s="96"/>
      <c r="F128" s="97">
        <f t="shared" si="14"/>
        <v>53000</v>
      </c>
      <c r="G128" s="102"/>
      <c r="H128" s="102">
        <v>53000</v>
      </c>
      <c r="I128" s="102"/>
      <c r="K128" s="1"/>
    </row>
    <row r="129" spans="1:13" s="103" customFormat="1" ht="27">
      <c r="A129" s="35">
        <v>20</v>
      </c>
      <c r="B129" s="35" t="s">
        <v>36</v>
      </c>
      <c r="C129" s="96" t="s">
        <v>152</v>
      </c>
      <c r="D129" s="57">
        <v>1700000</v>
      </c>
      <c r="E129" s="96"/>
      <c r="F129" s="97">
        <f t="shared" si="14"/>
        <v>1700000</v>
      </c>
      <c r="G129" s="102">
        <v>800000</v>
      </c>
      <c r="H129" s="102"/>
      <c r="I129" s="102">
        <v>900000</v>
      </c>
      <c r="J129" s="3"/>
      <c r="K129" s="104"/>
      <c r="L129" s="3"/>
      <c r="M129" s="3"/>
    </row>
    <row r="130" spans="1:13" s="103" customFormat="1" ht="13.5">
      <c r="A130" s="35">
        <v>21</v>
      </c>
      <c r="B130" s="35" t="s">
        <v>36</v>
      </c>
      <c r="C130" s="96" t="s">
        <v>164</v>
      </c>
      <c r="D130" s="82">
        <v>500000</v>
      </c>
      <c r="E130" s="96"/>
      <c r="F130" s="97">
        <f t="shared" si="14"/>
        <v>500000</v>
      </c>
      <c r="G130" s="102"/>
      <c r="H130" s="102"/>
      <c r="I130" s="102">
        <v>500000</v>
      </c>
      <c r="J130" s="3"/>
      <c r="K130" s="104"/>
      <c r="L130" s="3"/>
      <c r="M130" s="3"/>
    </row>
    <row r="131" spans="1:13" s="103" customFormat="1" ht="13.5">
      <c r="A131" s="35">
        <v>22</v>
      </c>
      <c r="B131" s="35" t="s">
        <v>36</v>
      </c>
      <c r="C131" s="96" t="s">
        <v>165</v>
      </c>
      <c r="D131" s="82">
        <v>14000</v>
      </c>
      <c r="E131" s="96"/>
      <c r="F131" s="97">
        <f t="shared" si="14"/>
        <v>14000</v>
      </c>
      <c r="G131" s="102"/>
      <c r="H131" s="102"/>
      <c r="I131" s="102">
        <v>14000</v>
      </c>
      <c r="J131" s="3"/>
      <c r="K131" s="104"/>
      <c r="L131" s="3"/>
      <c r="M131" s="3"/>
    </row>
    <row r="132" spans="1:13" s="103" customFormat="1" ht="27">
      <c r="A132" s="35">
        <v>23</v>
      </c>
      <c r="B132" s="35" t="s">
        <v>169</v>
      </c>
      <c r="C132" s="96" t="s">
        <v>166</v>
      </c>
      <c r="D132" s="96">
        <v>38000</v>
      </c>
      <c r="E132" s="96"/>
      <c r="F132" s="97">
        <f t="shared" si="14"/>
        <v>38000</v>
      </c>
      <c r="G132" s="102"/>
      <c r="H132" s="102"/>
      <c r="I132" s="102">
        <v>38000</v>
      </c>
      <c r="J132" s="3"/>
      <c r="K132" s="104"/>
      <c r="L132" s="3"/>
      <c r="M132" s="3"/>
    </row>
    <row r="133" spans="1:13" s="103" customFormat="1" ht="27">
      <c r="A133" s="35">
        <v>24</v>
      </c>
      <c r="B133" s="35" t="s">
        <v>36</v>
      </c>
      <c r="C133" s="96" t="s">
        <v>167</v>
      </c>
      <c r="D133" s="57">
        <v>160000</v>
      </c>
      <c r="E133" s="96"/>
      <c r="F133" s="97">
        <f t="shared" si="14"/>
        <v>160000</v>
      </c>
      <c r="G133" s="102"/>
      <c r="H133" s="102"/>
      <c r="I133" s="102">
        <v>160000</v>
      </c>
      <c r="J133" s="3"/>
      <c r="K133" s="104"/>
      <c r="L133" s="3"/>
      <c r="M133" s="3"/>
    </row>
    <row r="134" spans="1:13" s="103" customFormat="1" ht="54.75">
      <c r="A134" s="35">
        <v>25</v>
      </c>
      <c r="B134" s="35" t="s">
        <v>169</v>
      </c>
      <c r="C134" s="96" t="s">
        <v>168</v>
      </c>
      <c r="D134" s="57">
        <v>100000</v>
      </c>
      <c r="E134" s="96"/>
      <c r="F134" s="97">
        <f t="shared" si="14"/>
        <v>100000</v>
      </c>
      <c r="G134" s="102"/>
      <c r="H134" s="102"/>
      <c r="I134" s="102">
        <v>100000</v>
      </c>
      <c r="J134" s="3"/>
      <c r="K134" s="104"/>
      <c r="L134" s="3"/>
      <c r="M134" s="3"/>
    </row>
    <row r="135" spans="1:13" s="103" customFormat="1" ht="13.5">
      <c r="A135" s="35">
        <v>26</v>
      </c>
      <c r="B135" s="35" t="s">
        <v>36</v>
      </c>
      <c r="C135" s="96" t="s">
        <v>170</v>
      </c>
      <c r="D135" s="57">
        <v>30000</v>
      </c>
      <c r="E135" s="96"/>
      <c r="F135" s="97">
        <f t="shared" si="14"/>
        <v>30000</v>
      </c>
      <c r="G135" s="102">
        <v>30000</v>
      </c>
      <c r="H135" s="102"/>
      <c r="I135" s="102"/>
      <c r="J135" s="3"/>
      <c r="K135" s="104"/>
      <c r="L135" s="3"/>
      <c r="M135" s="3"/>
    </row>
    <row r="136" spans="1:13" s="103" customFormat="1" ht="27">
      <c r="A136" s="35">
        <v>27</v>
      </c>
      <c r="B136" s="35" t="s">
        <v>36</v>
      </c>
      <c r="C136" s="96" t="s">
        <v>171</v>
      </c>
      <c r="D136" s="57">
        <v>10000</v>
      </c>
      <c r="E136" s="96"/>
      <c r="F136" s="97">
        <f t="shared" si="14"/>
        <v>10000</v>
      </c>
      <c r="G136" s="102">
        <v>10000</v>
      </c>
      <c r="H136" s="102"/>
      <c r="I136" s="102"/>
      <c r="J136" s="3"/>
      <c r="K136" s="104"/>
      <c r="L136" s="3"/>
      <c r="M136" s="3"/>
    </row>
  </sheetData>
  <sheetProtection/>
  <autoFilter ref="A4:M4"/>
  <mergeCells count="7">
    <mergeCell ref="G2:I2"/>
    <mergeCell ref="A2:A3"/>
    <mergeCell ref="B2:B3"/>
    <mergeCell ref="C2:C3"/>
    <mergeCell ref="D2:D3"/>
    <mergeCell ref="E2:E3"/>
    <mergeCell ref="F2:F3"/>
  </mergeCells>
  <printOptions horizontalCentered="1"/>
  <pageMargins left="0.2755905511811024" right="0.2362204724409449" top="1.220472440944882" bottom="0.7086614173228347" header="0.5118110236220472" footer="0.4724409448818898"/>
  <pageSetup horizontalDpi="600" verticalDpi="600" orientation="portrait" paperSize="9" scale="85" r:id="rId1"/>
  <headerFooter alignWithMargins="0">
    <oddHeader>&amp;L&amp;"Arial,Aldin"ROMÂNIA
JUDEŢUL MUREŞ
CONSILIUL JUDEŢEAN&amp;C
&amp;"Arial,Aldin"PROGRAMUL DE INVESTIŢII PE ANUL 2013&amp;R&amp;"Arial,Aldin"ANEXA nr.7/c la HCJM nr.____/_________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Manuela Musat</cp:lastModifiedBy>
  <cp:lastPrinted>2013-09-20T05:25:11Z</cp:lastPrinted>
  <dcterms:created xsi:type="dcterms:W3CDTF">2013-08-13T07:13:43Z</dcterms:created>
  <dcterms:modified xsi:type="dcterms:W3CDTF">2013-09-24T08:01:11Z</dcterms:modified>
  <cp:category/>
  <cp:version/>
  <cp:contentType/>
  <cp:contentStatus/>
</cp:coreProperties>
</file>