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15" windowHeight="12000" activeTab="0"/>
  </bookViews>
  <sheets>
    <sheet name="iunie" sheetId="1" r:id="rId1"/>
  </sheets>
  <definedNames>
    <definedName name="_xlnm._FilterDatabase" localSheetId="0" hidden="1">'iunie'!$A$4:$I$211</definedName>
    <definedName name="_xlnm.Print_Titles" localSheetId="0">'iunie'!$2:$4</definedName>
  </definedNames>
  <calcPr fullCalcOnLoad="1"/>
</workbook>
</file>

<file path=xl/sharedStrings.xml><?xml version="1.0" encoding="utf-8"?>
<sst xmlns="http://schemas.openxmlformats.org/spreadsheetml/2006/main" count="450" uniqueCount="274">
  <si>
    <t>Nr. crt.</t>
  </si>
  <si>
    <t>Denumirea obiectivului de investiţie</t>
  </si>
  <si>
    <t xml:space="preserve">Categoria de investiţie </t>
  </si>
  <si>
    <t>Aprobat prin HCJM nr./dată</t>
  </si>
  <si>
    <t>Program 2021</t>
  </si>
  <si>
    <t>din care:</t>
  </si>
  <si>
    <t>Buget local</t>
  </si>
  <si>
    <t>Venituri proprii</t>
  </si>
  <si>
    <t>3=4+5</t>
  </si>
  <si>
    <t>TOTAL CHELTUIELI DE INVESTIŢII 2021</t>
  </si>
  <si>
    <t>CONSILIUL JUDEŢEAN MUREŞ total, din care</t>
  </si>
  <si>
    <t>Total cap.51</t>
  </si>
  <si>
    <t>Extindere si actualizare GIS</t>
  </si>
  <si>
    <t>51.C</t>
  </si>
  <si>
    <t xml:space="preserve"> PT, taxe, avize, acorduri ”Centru de intervenţie în Tîrgu Mureş, str. Köteles Sámuel nr.33”</t>
  </si>
  <si>
    <t>"Eficientizare energetică şi lucrări conexe la clădirea administrativă a Consiliului Judeţean Mureş", în Tîrgu Mureș, str. Primăriei, nr. 2-  SF</t>
  </si>
  <si>
    <t>"Eficientizare energetică şi lucrări conexe la clădirea administrativă a Consiliului Judeţean Mureş", în Tîrgu Mureș, str. Primăriei, nr. 2  PT</t>
  </si>
  <si>
    <t xml:space="preserve">Expertiză imobil str. Mihai Viteazu nr. 29 </t>
  </si>
  <si>
    <t>51.A</t>
  </si>
  <si>
    <t>Stabilizator tensiune centrală termică</t>
  </si>
  <si>
    <t>Tablou electric Palat Administrativ</t>
  </si>
  <si>
    <t>Soft taxe, contracte</t>
  </si>
  <si>
    <t>SF Centru de inovare Transilvania</t>
  </si>
  <si>
    <t xml:space="preserve">Licență proiectare CAD </t>
  </si>
  <si>
    <t>Sistem monitorizare exterioară porți de acces</t>
  </si>
  <si>
    <t>Total cap.60</t>
  </si>
  <si>
    <t xml:space="preserve">Switch 12/24 porturi 10/100/1000 </t>
  </si>
  <si>
    <t>60.C</t>
  </si>
  <si>
    <t>Total cap.67</t>
  </si>
  <si>
    <t>67.C</t>
  </si>
  <si>
    <t>Elevator pneumatic</t>
  </si>
  <si>
    <t>Live tracking pentru Software Elit V3</t>
  </si>
  <si>
    <t>Camera Photo Finish</t>
  </si>
  <si>
    <t>2 bucle suplimentare pt circuit</t>
  </si>
  <si>
    <t>Studiu de fezabilitate - Dirt Park</t>
  </si>
  <si>
    <t>Retranslator radio</t>
  </si>
  <si>
    <t>Domeniu schiabil în munții Gurgiului - SF</t>
  </si>
  <si>
    <t>Circuit ecoturistic Valea Nirajului - Zona de Câmpie, judeţul Mureş (pistă pentru biciclişti pe traseul căii ferate cu ecartament îngust)-elaborare cadastru, studiu de prefezabilitate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</si>
  <si>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</si>
  <si>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Echipament compensare a energiei reactive</t>
  </si>
  <si>
    <t>Total cap.84, din care:</t>
  </si>
  <si>
    <t>Amenajare Sediu Serviciu de Întreținere Drumuri Județene(inclusiv taxe și avize)- actualizare SF</t>
  </si>
  <si>
    <t>84.C</t>
  </si>
  <si>
    <t xml:space="preserve">Canalizare pluvială în incinta Aeroportului Transilvania Tg Mureș -  PT+Execuție , taxe, avize +asistență tehnică </t>
  </si>
  <si>
    <t>84.A</t>
  </si>
  <si>
    <t xml:space="preserve">Canalizare pluvială în incinta Aeroportului Transilvania Tg Mureș - Stație de pompare-  Execuție , taxe, avize +asistență tehnică </t>
  </si>
  <si>
    <t>Amenajare sens giratoriu pe E60 la Aeroportul Transilvania – cheltuieli pentru expropriere teren</t>
  </si>
  <si>
    <t>Amenajare sens giratoriu pe E60 la Aeroportul Transilvania – PT+ asistență tehnică proiectant</t>
  </si>
  <si>
    <t>HCJM 15/ 15.02.2018</t>
  </si>
  <si>
    <t>Centru intermodal de transport Mureş (localitatea Ungheni)-studiu de prefezabilitate</t>
  </si>
  <si>
    <t>PT+DE+CS -Amenajare sediu Serviciu de Intervenție Drumuri Județene</t>
  </si>
  <si>
    <t>Dotări Serviciu de întreținere drumuri județene, total din care:</t>
  </si>
  <si>
    <t>7.1</t>
  </si>
  <si>
    <t>Tractoare cu cositoare</t>
  </si>
  <si>
    <t>7.2</t>
  </si>
  <si>
    <t>Perne pneumatice utilitară</t>
  </si>
  <si>
    <t>7.3</t>
  </si>
  <si>
    <t>Bătător stâlp</t>
  </si>
  <si>
    <t>7.4</t>
  </si>
  <si>
    <t>Miniexcavator</t>
  </si>
  <si>
    <t>7.5</t>
  </si>
  <si>
    <t>Autoutilitară 4x4</t>
  </si>
  <si>
    <t>7.6</t>
  </si>
  <si>
    <t>Cupă buldoexcavator</t>
  </si>
  <si>
    <t>7.7</t>
  </si>
  <si>
    <t xml:space="preserve">Remorcă cu macara hidraulică </t>
  </si>
  <si>
    <t>7.8</t>
  </si>
  <si>
    <t>Dispozitiv de rotire cupă</t>
  </si>
  <si>
    <t>7.9</t>
  </si>
  <si>
    <t>Remorcă</t>
  </si>
  <si>
    <t>7.10</t>
  </si>
  <si>
    <t>Debitor metal</t>
  </si>
  <si>
    <t>7.11</t>
  </si>
  <si>
    <t>Rampă aluminiu</t>
  </si>
  <si>
    <t>7.12</t>
  </si>
  <si>
    <t>Aplicație personalizată pentru gestiune</t>
  </si>
  <si>
    <t>Investiţii conform program de drumuri</t>
  </si>
  <si>
    <t>Direcția Județeană de Evidență a persoanelor</t>
  </si>
  <si>
    <t>54.C</t>
  </si>
  <si>
    <t>Licență der securitate</t>
  </si>
  <si>
    <t>Serviciul Public de Paza a Obiectivelor de Interes Judetean Mures</t>
  </si>
  <si>
    <t>1</t>
  </si>
  <si>
    <t>Autoturism</t>
  </si>
  <si>
    <t>Serviciul Public Salvamont SALVASPEO Mureș</t>
  </si>
  <si>
    <t>Mașină de teren</t>
  </si>
  <si>
    <t>2</t>
  </si>
  <si>
    <t xml:space="preserve">UTV </t>
  </si>
  <si>
    <t>4</t>
  </si>
  <si>
    <t>Stație portabilă radio Tetra 2 buc</t>
  </si>
  <si>
    <t>UNITĂŢI SANITARE, din care:</t>
  </si>
  <si>
    <t>SPITALUL CLINIC JUDEŢEAN MUREŞ total, din care:</t>
  </si>
  <si>
    <t>Proiectare + execuție lucrări de construcții, reabilitare energetică și lucrări conexe la Secția Oncologie</t>
  </si>
  <si>
    <t>66.C</t>
  </si>
  <si>
    <t>Aparat anestezie bloc operator - 2 buc</t>
  </si>
  <si>
    <t>Centrifugă de laborator - 3 buc</t>
  </si>
  <si>
    <t>Ecograf secția nefrologie</t>
  </si>
  <si>
    <t>Echipament radiologic digital Pneumologie - 1 buc</t>
  </si>
  <si>
    <t>Proiectare tehnic reparații capitale și extindere clădire cu doua niveluri pentru activități medicale</t>
  </si>
  <si>
    <t>Proiectare + execuție post TRAFO imobil Gh. Marinescu nr. 3-5</t>
  </si>
  <si>
    <t>66.B</t>
  </si>
  <si>
    <t>Proiectare+execuție racordarea grupului electrogen si modernizarea tabloului electric general imobil Str. Gh. Marinescu nr. 1</t>
  </si>
  <si>
    <t>DALI -Creșterea siguranței pacienților în structuri spitalicești publice care utilizează fluide medicale</t>
  </si>
  <si>
    <t>Proiectare + executie grupului electrogen imobil str. Gh. Marinescu, nr. 38</t>
  </si>
  <si>
    <t>Proiectare și execuție lift bucătărie imobil str. Samuel Koteles, nr. 29</t>
  </si>
  <si>
    <r>
      <t>Congelator -80</t>
    </r>
    <r>
      <rPr>
        <sz val="10"/>
        <rFont val="Calibri"/>
        <family val="2"/>
      </rPr>
      <t>°</t>
    </r>
    <r>
      <rPr>
        <sz val="12"/>
        <rFont val="Arial Narrow"/>
        <family val="2"/>
      </rPr>
      <t>C</t>
    </r>
    <r>
      <rPr>
        <sz val="10"/>
        <rFont val="Arial Narrow"/>
        <family val="2"/>
      </rPr>
      <t xml:space="preserve"> - 2 buc</t>
    </r>
  </si>
  <si>
    <t>Frigider depozitare cadavre - 1 buc</t>
  </si>
  <si>
    <t>Fibroscop cu fibră optică</t>
  </si>
  <si>
    <t>Ecograf cu 2 sonde</t>
  </si>
  <si>
    <t>EEG mobil</t>
  </si>
  <si>
    <t>Videolaringoscop 2 buc</t>
  </si>
  <si>
    <t>DALI-Reparații capitale clădire str. Mihai Viteazu nr.29</t>
  </si>
  <si>
    <t>Pompă aspirație vacum</t>
  </si>
  <si>
    <t>Pat salon - 44 buc</t>
  </si>
  <si>
    <t>Noptieră - 44 buc</t>
  </si>
  <si>
    <t>Brancard pacient - 2 buc</t>
  </si>
  <si>
    <t>Masă tratament inox - 20 buc</t>
  </si>
  <si>
    <t>Canapea consultație electrică - 6 buc</t>
  </si>
  <si>
    <t>Lampă examinare mobilă - 6 buc</t>
  </si>
  <si>
    <t>Dispozitiv de încălzire sânge și produse perfuzabile - 2 buc</t>
  </si>
  <si>
    <t>Aparat încălzire pacient - 4 buc</t>
  </si>
  <si>
    <t>Injectomate - 10 buc</t>
  </si>
  <si>
    <t>Microscope optice - 10 buc</t>
  </si>
  <si>
    <t>Calandru - 1 buc</t>
  </si>
  <si>
    <t>Studiu de fezabilitate clădire cu funcțiuni medicale - str. Gh. Doja nr. 89</t>
  </si>
  <si>
    <t>Turn complet pentru nefrolitotomie percutantă</t>
  </si>
  <si>
    <t>Masă ginecologică multifuncțională pt. Obstetrică tip pat electrohidraulică radiologică - 2 buc</t>
  </si>
  <si>
    <t>Masă ginecologică - obstetricală - 3 buc</t>
  </si>
  <si>
    <t>Set accesorii pentru trusele de endourologie joasă și înaltă</t>
  </si>
  <si>
    <t>Server - 2 buc</t>
  </si>
  <si>
    <t>SPITALUL MUNICIPAL TÂRNĂVENI total, din care:</t>
  </si>
  <si>
    <t xml:space="preserve"> Elaborare Studiu de  fezabilitate, Proiect tehnic,verificare tehnica proiect si asistenta tehnica pentru amenajare curte interioara inclusive imprejmuire secundara si principala a Spitalului  </t>
  </si>
  <si>
    <t xml:space="preserve"> Elaborare Studiu de  fezabilitate, Proiect tehnic,verificare tehnica proiect si asistenta tehnica pentru amenajare curte interioara inclusive imprejmuire secundara si principala a Sectiei Pediatrie din cadrul Spitalului</t>
  </si>
  <si>
    <t>Inlocuire retea apa rece /apa calda Sectia Pediatrie</t>
  </si>
  <si>
    <t>Reabilitare si modernizare subsol pavilion central</t>
  </si>
  <si>
    <t>Inlocuire centrale termice Pavilion Neuro-Pshiatrie</t>
  </si>
  <si>
    <t>Videocolonoscop</t>
  </si>
  <si>
    <t>UNITĂŢI DE CULTURĂ total, din care:</t>
  </si>
  <si>
    <t>MUZEUL JUDEŢEAN MUREŞ total, din care:</t>
  </si>
  <si>
    <t>Sediul Administrativ</t>
  </si>
  <si>
    <t>Calculatoare (desktop si laptop)9 buc.</t>
  </si>
  <si>
    <t>Reabilitare acoperiş sediu administrativ</t>
  </si>
  <si>
    <t>Instalație alimentare apă clădire</t>
  </si>
  <si>
    <t>Secția Etnografie</t>
  </si>
  <si>
    <t>Extindere reţea internet</t>
  </si>
  <si>
    <t>Înlocuiri șarpantă, elemente deteriorate  acoperis cladire si fatada, sistem antiporumbei</t>
  </si>
  <si>
    <t>Sectia Gurghiu</t>
  </si>
  <si>
    <t>Realizare SF pentru construcția clădirii de protecție deasupra clădirii comandamentului din parcul arheologic de la Călugăreni</t>
  </si>
  <si>
    <t>Proiectare și execuție sistem de supraveghere și securitate la pavilioanele Time Box și imobilele de la Călugăreni nr.  4 și nr. 5</t>
  </si>
  <si>
    <t>Administraţia Palatului Culturii</t>
  </si>
  <si>
    <t>SF Supraetajare și modernizare vestiare Sala Mare+Filarmonică+CT</t>
  </si>
  <si>
    <t>Refacere instalaţie electrică Palat etapa I</t>
  </si>
  <si>
    <t>Înlocuire conductă alimentare apă rece Palatul Culturii( subsol) etapa II</t>
  </si>
  <si>
    <t>Aplicație ghiddigital Palatul Culturii</t>
  </si>
  <si>
    <t>Renovare grup sanitar</t>
  </si>
  <si>
    <t>Secția de Artă</t>
  </si>
  <si>
    <t>Achiziție obiecte muzeale</t>
  </si>
  <si>
    <t>Amenajare spațiu expozițional</t>
  </si>
  <si>
    <t>SECȚIA DE ȘTIINȚELE NATURII</t>
  </si>
  <si>
    <t>Pachet utilaje spaţiu verde(trimer, atomizor, suflantă, maşină autopropulsată gazon)</t>
  </si>
  <si>
    <t>SECȚIA DE ISTORIE</t>
  </si>
  <si>
    <t>Achiziții obiecte muzeale</t>
  </si>
  <si>
    <t>Montare şi procurare iluminat săli de expoziții permanente parter şi finalizare expoziţie</t>
  </si>
  <si>
    <t>SECȚIA DE RESTAURARE-CONSERVARE</t>
  </si>
  <si>
    <t>Instalaţie reflectografică</t>
  </si>
  <si>
    <t>Cântar de precizie</t>
  </si>
  <si>
    <t>CLADIRE CASTEL ZAU DE CAMPIE</t>
  </si>
  <si>
    <t>DTAD și DTOE desființare corpuri parazitare, documentații tehnice</t>
  </si>
  <si>
    <t>Refacere arcade, balcon, fațade(pericol de prăbușire) etapa II</t>
  </si>
  <si>
    <t>FILARMONICA DE STAT TÎRGU MUREŞ total, din care:</t>
  </si>
  <si>
    <t>Copiator A3</t>
  </si>
  <si>
    <t>BIBLIOTECA JUDEŢEANĂ MUREŞ</t>
  </si>
  <si>
    <t>Restaurare frescă în Biblioteca Teleki</t>
  </si>
  <si>
    <t>HCJM nr.143/2017</t>
  </si>
  <si>
    <t>Laptop</t>
  </si>
  <si>
    <t>3</t>
  </si>
  <si>
    <t>Sterilizatoare cărți 2 buc</t>
  </si>
  <si>
    <t>Calculatoare cu licență</t>
  </si>
  <si>
    <t>DIRECŢIA GENERALĂ DE ASISTENŢĂ SOCIALĂ ŞI PROTECŢIA COPILULUI MUREŞ total, din care:</t>
  </si>
  <si>
    <t>LUCRARI IN CONTINUARE</t>
  </si>
  <si>
    <t>Extindere si mansardare casa de locuit ,reabilitare,amenajari interioare, construire imprejmuire la CTF Tarnaveni, str Plevnei nr 3</t>
  </si>
  <si>
    <t>68.A</t>
  </si>
  <si>
    <t>LUCRARI NOI</t>
  </si>
  <si>
    <t>DGASPC-APARAT PROPRIU</t>
  </si>
  <si>
    <t xml:space="preserve">Reamenajare corp existent clădire D magazie </t>
  </si>
  <si>
    <t>68.B</t>
  </si>
  <si>
    <t>CABR REGHIN</t>
  </si>
  <si>
    <t>Instalaţie electrică</t>
  </si>
  <si>
    <t>CRRN LUDUS</t>
  </si>
  <si>
    <t>Modificarea instalației de alimentare cu energie electrică (racordarea generatorului pentru alimentarea tuturor consumatorilor de la CRRN Luduș)</t>
  </si>
  <si>
    <t>CIA REGHIN</t>
  </si>
  <si>
    <t xml:space="preserve">Poartă electrică </t>
  </si>
  <si>
    <t>CTF SANCRAI</t>
  </si>
  <si>
    <t>Paratraznete case</t>
  </si>
  <si>
    <t>SSCD TREBELY CEUAS</t>
  </si>
  <si>
    <t>Fosă septică Ceuașu nr. 417</t>
  </si>
  <si>
    <t>Rampă acces persoane cu dizabilități</t>
  </si>
  <si>
    <t>CSCDN SIGHISOARA</t>
  </si>
  <si>
    <t>Reabilitare acoperiș</t>
  </si>
  <si>
    <t>CIA SIGHIȘOARA</t>
  </si>
  <si>
    <t>Platforma verticala pentru persoane cu dizabilitati pentru exterior sarcina max 300 kg, inaltime ridicare 4.52 m cu montaj</t>
  </si>
  <si>
    <t>SIRU</t>
  </si>
  <si>
    <t>Sistem pompare apa de sub pardoseală</t>
  </si>
  <si>
    <t>DOTARI</t>
  </si>
  <si>
    <t>DGASPC -Aparat propriu</t>
  </si>
  <si>
    <t>Autoturisme 6 buc</t>
  </si>
  <si>
    <t>68.C</t>
  </si>
  <si>
    <t>CIA GLODENI</t>
  </si>
  <si>
    <t>Mașină de spălat</t>
  </si>
  <si>
    <t>CIA LUNCA MURESULUI</t>
  </si>
  <si>
    <t>Pompă submersibilă apă murdară 2 buc</t>
  </si>
  <si>
    <t>CAMIN PERSOANE VARSTNICE IDECIU DE JOS</t>
  </si>
  <si>
    <t>Centrală termică cu documentație</t>
  </si>
  <si>
    <t>CRRN CALUGARENI</t>
  </si>
  <si>
    <t>Cameră frigorifică 1600 l</t>
  </si>
  <si>
    <t>UM CAPUSU DE CAMPIE</t>
  </si>
  <si>
    <t>Hotă profesională CITO</t>
  </si>
  <si>
    <t>Aparat aer condiționat portabil</t>
  </si>
  <si>
    <t>CRRN BRANCOVENESTI</t>
  </si>
  <si>
    <t>84</t>
  </si>
  <si>
    <t>RA AEROPORT TRANSILVANIA, total din care:</t>
  </si>
  <si>
    <t>Lucrări de reabilitare la CT 1</t>
  </si>
  <si>
    <t>Proiect tehnic și execuție privind sistemul de balizaj luminos de cat II OACI la suprafețele de mișcare</t>
  </si>
  <si>
    <t>Temă de proiectare  Modernizare aeroport cu includere obiective MPGT</t>
  </si>
  <si>
    <t>Proiect tehnic și execuție Modernizare aeroport cu includere obiective MPGT</t>
  </si>
  <si>
    <t>Proiect tehnic și execuție Remiză PSI</t>
  </si>
  <si>
    <t>Proiect tehnic pistă decolare-aterizare</t>
  </si>
  <si>
    <t>Execuție extindere pistă decolare-aterizare</t>
  </si>
  <si>
    <t>Sistem echipamente securitate aeroportuară</t>
  </si>
  <si>
    <t>Modernizare sistem TVCI acces zona publica</t>
  </si>
  <si>
    <t>Modernizare sistem de acces zona securizată</t>
  </si>
  <si>
    <t>Echipamente de intervenție pentru pompieri</t>
  </si>
  <si>
    <t>Punct Mobil de Comandă</t>
  </si>
  <si>
    <t>Aparat determinare spumogen</t>
  </si>
  <si>
    <t>Stații pentru situații de urgență sol-aer</t>
  </si>
  <si>
    <t>Set acumulatori tracțiune 80V</t>
  </si>
  <si>
    <t>Unități aer condiționat</t>
  </si>
  <si>
    <t>Imprimantă rețea A3</t>
  </si>
  <si>
    <t>Stație tetra portabilă</t>
  </si>
  <si>
    <t>Stație emisie-recepție portabilă</t>
  </si>
  <si>
    <t>Tunuri pentru îndepărtare păsări</t>
  </si>
  <si>
    <t>Drona</t>
  </si>
  <si>
    <t>Tractor de tuns suprafețe înierbate</t>
  </si>
  <si>
    <t>Reconfigurare degivror</t>
  </si>
  <si>
    <t>Influenţe</t>
  </si>
  <si>
    <t>Iniţial 2021</t>
  </si>
  <si>
    <t>Sistem Supraveghere video</t>
  </si>
  <si>
    <t>Sistem Control Acces</t>
  </si>
  <si>
    <t>Sistem Nurse Caling</t>
  </si>
  <si>
    <t>Aparat de lipit pungi de sterilizare</t>
  </si>
  <si>
    <t>Sterilizator plasma</t>
  </si>
  <si>
    <t xml:space="preserve">Container Modular </t>
  </si>
  <si>
    <t xml:space="preserve">Carucior de curatenie </t>
  </si>
  <si>
    <t xml:space="preserve">Defibrilator </t>
  </si>
  <si>
    <t xml:space="preserve">Monitor functii vitale </t>
  </si>
  <si>
    <t>Lampa examinare</t>
  </si>
  <si>
    <t>Oscilometru</t>
  </si>
  <si>
    <t xml:space="preserve">Targa hidraulica </t>
  </si>
  <si>
    <t xml:space="preserve">Pat hidraulic </t>
  </si>
  <si>
    <t>Robot bucatarie</t>
  </si>
  <si>
    <t>Sisteme PC</t>
  </si>
  <si>
    <t>Cazan apă caldă</t>
  </si>
  <si>
    <t>Boiler apă caldă 1 buc</t>
  </si>
  <si>
    <t>Construire, reabilitare, modernizare gard perimetral pista R.A. Aeroport Transilvania Târgu Mureș</t>
  </si>
  <si>
    <t>Expertiza  Pavilion Neuro-Pshiatrie ( pentru executie  amplasare  lift)</t>
  </si>
  <si>
    <t xml:space="preserve">Cuptor electric </t>
  </si>
  <si>
    <t>Masă electrică pt. nașteri și intervenții pentru obstetrică-ginecologie</t>
  </si>
  <si>
    <t>Aparat de radiologie mobil tip C-arm</t>
  </si>
  <si>
    <t>Sistem informatic de inventariere</t>
  </si>
  <si>
    <t xml:space="preserve">Autoturism </t>
  </si>
  <si>
    <t>Licențe</t>
  </si>
  <si>
    <t xml:space="preserve">Set Laringoscop cu lame flexibile      </t>
  </si>
  <si>
    <t>Turn Laparoscop</t>
  </si>
  <si>
    <t>Reactualizare SF Hangar avioane cat. A cu anexe Platforma și cale de rulare cu instalații aferente, inclusiv platforma pentru utilaje de handling”</t>
  </si>
  <si>
    <t>Automat de plată parcare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</si>
</sst>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3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49" fontId="54" fillId="34" borderId="10" xfId="52" applyNumberFormat="1" applyFont="1" applyFill="1" applyBorder="1" applyAlignment="1">
      <alignment vertical="center" wrapText="1"/>
      <protection/>
    </xf>
    <xf numFmtId="0" fontId="56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right" wrapText="1"/>
    </xf>
    <xf numFmtId="3" fontId="56" fillId="34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right" wrapText="1"/>
    </xf>
    <xf numFmtId="3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3" fontId="53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3" fillId="0" borderId="11" xfId="0" applyFont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3" fontId="53" fillId="0" borderId="12" xfId="0" applyNumberFormat="1" applyFont="1" applyBorder="1" applyAlignment="1">
      <alignment horizontal="right"/>
    </xf>
    <xf numFmtId="0" fontId="53" fillId="35" borderId="10" xfId="0" applyFont="1" applyFill="1" applyBorder="1" applyAlignment="1">
      <alignment horizontal="left" vertical="center" wrapText="1"/>
    </xf>
    <xf numFmtId="49" fontId="53" fillId="35" borderId="10" xfId="52" applyNumberFormat="1" applyFont="1" applyFill="1" applyBorder="1" applyAlignment="1">
      <alignment wrapText="1"/>
      <protection/>
    </xf>
    <xf numFmtId="3" fontId="3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2" fontId="53" fillId="0" borderId="13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right"/>
    </xf>
    <xf numFmtId="0" fontId="53" fillId="0" borderId="0" xfId="0" applyFont="1" applyAlignment="1">
      <alignment/>
    </xf>
    <xf numFmtId="2" fontId="53" fillId="0" borderId="10" xfId="0" applyNumberFormat="1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 shrinkToFit="1"/>
    </xf>
    <xf numFmtId="2" fontId="3" fillId="0" borderId="10" xfId="0" applyNumberFormat="1" applyFont="1" applyFill="1" applyBorder="1" applyAlignment="1">
      <alignment horizontal="left" wrapText="1"/>
    </xf>
    <xf numFmtId="0" fontId="53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3" fontId="54" fillId="35" borderId="10" xfId="0" applyNumberFormat="1" applyFont="1" applyFill="1" applyBorder="1" applyAlignment="1">
      <alignment horizontal="right"/>
    </xf>
    <xf numFmtId="49" fontId="53" fillId="35" borderId="10" xfId="0" applyNumberFormat="1" applyFont="1" applyFill="1" applyBorder="1" applyAlignment="1">
      <alignment horizontal="right" wrapText="1"/>
    </xf>
    <xf numFmtId="2" fontId="4" fillId="36" borderId="10" xfId="50" applyNumberFormat="1" applyFont="1" applyFill="1" applyBorder="1" applyAlignment="1">
      <alignment horizontal="left" vertical="center" wrapText="1"/>
      <protection/>
    </xf>
    <xf numFmtId="3" fontId="53" fillId="35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54" fillId="35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0" xfId="0" applyFont="1" applyAlignment="1">
      <alignment/>
    </xf>
    <xf numFmtId="49" fontId="54" fillId="34" borderId="10" xfId="52" applyNumberFormat="1" applyFont="1" applyFill="1" applyBorder="1" applyAlignment="1">
      <alignment wrapText="1"/>
      <protection/>
    </xf>
    <xf numFmtId="3" fontId="54" fillId="34" borderId="10" xfId="52" applyNumberFormat="1" applyFont="1" applyFill="1" applyBorder="1" applyAlignment="1">
      <alignment wrapText="1"/>
      <protection/>
    </xf>
    <xf numFmtId="49" fontId="53" fillId="35" borderId="10" xfId="52" applyNumberFormat="1" applyFont="1" applyFill="1" applyBorder="1" applyAlignment="1">
      <alignment horizontal="center" wrapText="1"/>
      <protection/>
    </xf>
    <xf numFmtId="49" fontId="3" fillId="35" borderId="10" xfId="52" applyNumberFormat="1" applyFont="1" applyFill="1" applyBorder="1" applyAlignment="1">
      <alignment horizontal="right" wrapText="1"/>
      <protection/>
    </xf>
    <xf numFmtId="0" fontId="53" fillId="0" borderId="11" xfId="0" applyFont="1" applyBorder="1" applyAlignment="1">
      <alignment/>
    </xf>
    <xf numFmtId="49" fontId="3" fillId="35" borderId="10" xfId="52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5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53" fillId="34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right" wrapText="1"/>
    </xf>
    <xf numFmtId="0" fontId="57" fillId="37" borderId="10" xfId="0" applyFont="1" applyFill="1" applyBorder="1" applyAlignment="1">
      <alignment horizontal="right" wrapText="1"/>
    </xf>
    <xf numFmtId="0" fontId="54" fillId="37" borderId="10" xfId="0" applyFont="1" applyFill="1" applyBorder="1" applyAlignment="1">
      <alignment wrapText="1"/>
    </xf>
    <xf numFmtId="0" fontId="57" fillId="37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5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58" fillId="0" borderId="10" xfId="0" applyNumberFormat="1" applyFont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4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3" fillId="35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57" fillId="35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0" fontId="53" fillId="35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0" fontId="54" fillId="35" borderId="12" xfId="0" applyFont="1" applyFill="1" applyBorder="1" applyAlignment="1">
      <alignment horizontal="right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3" fillId="33" borderId="10" xfId="52" applyNumberFormat="1" applyFont="1" applyFill="1" applyBorder="1" applyAlignment="1">
      <alignment horizontal="right" wrapText="1"/>
      <protection/>
    </xf>
    <xf numFmtId="0" fontId="57" fillId="33" borderId="10" xfId="0" applyFont="1" applyFill="1" applyBorder="1" applyAlignment="1">
      <alignment wrapText="1"/>
    </xf>
    <xf numFmtId="0" fontId="53" fillId="35" borderId="0" xfId="0" applyFont="1" applyFill="1" applyAlignment="1">
      <alignment/>
    </xf>
    <xf numFmtId="49" fontId="3" fillId="35" borderId="10" xfId="52" applyNumberFormat="1" applyFont="1" applyFill="1" applyBorder="1" applyAlignment="1">
      <alignment horizontal="left" wrapText="1"/>
      <protection/>
    </xf>
    <xf numFmtId="0" fontId="57" fillId="35" borderId="10" xfId="0" applyFont="1" applyFill="1" applyBorder="1" applyAlignment="1">
      <alignment wrapText="1"/>
    </xf>
    <xf numFmtId="3" fontId="57" fillId="35" borderId="10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wrapText="1"/>
    </xf>
    <xf numFmtId="49" fontId="56" fillId="34" borderId="10" xfId="52" applyNumberFormat="1" applyFont="1" applyFill="1" applyBorder="1" applyAlignment="1">
      <alignment horizontal="right" wrapText="1"/>
      <protection/>
    </xf>
    <xf numFmtId="3" fontId="56" fillId="34" borderId="10" xfId="0" applyNumberFormat="1" applyFont="1" applyFill="1" applyBorder="1" applyAlignment="1">
      <alignment wrapText="1"/>
    </xf>
    <xf numFmtId="3" fontId="56" fillId="34" borderId="10" xfId="0" applyNumberFormat="1" applyFont="1" applyFill="1" applyBorder="1" applyAlignment="1">
      <alignment/>
    </xf>
    <xf numFmtId="0" fontId="54" fillId="38" borderId="10" xfId="0" applyFont="1" applyFill="1" applyBorder="1" applyAlignment="1">
      <alignment horizontal="left" wrapText="1"/>
    </xf>
    <xf numFmtId="3" fontId="54" fillId="38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39" borderId="10" xfId="0" applyFont="1" applyFill="1" applyBorder="1" applyAlignment="1">
      <alignment horizontal="left" wrapText="1"/>
    </xf>
    <xf numFmtId="3" fontId="54" fillId="39" borderId="10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 horizontal="left" wrapText="1"/>
    </xf>
    <xf numFmtId="0" fontId="54" fillId="39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54" fillId="39" borderId="10" xfId="0" applyFont="1" applyFill="1" applyBorder="1" applyAlignment="1">
      <alignment horizontal="left" vertical="distributed" wrapText="1"/>
    </xf>
    <xf numFmtId="0" fontId="53" fillId="0" borderId="10" xfId="0" applyFont="1" applyBorder="1" applyAlignment="1">
      <alignment horizontal="left" vertical="distributed" wrapText="1"/>
    </xf>
    <xf numFmtId="0" fontId="53" fillId="0" borderId="10" xfId="0" applyFont="1" applyBorder="1" applyAlignment="1">
      <alignment horizontal="left"/>
    </xf>
    <xf numFmtId="0" fontId="54" fillId="39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 wrapText="1"/>
    </xf>
    <xf numFmtId="0" fontId="54" fillId="39" borderId="11" xfId="0" applyFont="1" applyFill="1" applyBorder="1" applyAlignment="1">
      <alignment horizontal="left" wrapText="1"/>
    </xf>
    <xf numFmtId="0" fontId="59" fillId="39" borderId="11" xfId="0" applyFont="1" applyFill="1" applyBorder="1" applyAlignment="1">
      <alignment horizontal="left" wrapText="1"/>
    </xf>
    <xf numFmtId="3" fontId="59" fillId="39" borderId="11" xfId="0" applyNumberFormat="1" applyFont="1" applyFill="1" applyBorder="1" applyAlignment="1">
      <alignment horizontal="right" wrapText="1"/>
    </xf>
    <xf numFmtId="0" fontId="53" fillId="35" borderId="10" xfId="0" applyFont="1" applyFill="1" applyBorder="1" applyAlignment="1">
      <alignment/>
    </xf>
    <xf numFmtId="0" fontId="2" fillId="39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60" fillId="35" borderId="10" xfId="0" applyFont="1" applyFill="1" applyBorder="1" applyAlignment="1">
      <alignment horizontal="left" vertical="top" wrapText="1"/>
    </xf>
    <xf numFmtId="3" fontId="61" fillId="0" borderId="10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56" fillId="34" borderId="13" xfId="0" applyNumberFormat="1" applyFont="1" applyFill="1" applyBorder="1" applyAlignment="1">
      <alignment horizontal="center"/>
    </xf>
    <xf numFmtId="3" fontId="56" fillId="34" borderId="13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 horizontal="left" wrapText="1"/>
    </xf>
    <xf numFmtId="3" fontId="53" fillId="0" borderId="10" xfId="0" applyNumberFormat="1" applyFont="1" applyBorder="1" applyAlignment="1">
      <alignment wrapText="1"/>
    </xf>
    <xf numFmtId="3" fontId="53" fillId="0" borderId="10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wrapText="1"/>
    </xf>
    <xf numFmtId="3" fontId="5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3" fontId="5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7" fillId="35" borderId="10" xfId="0" applyNumberFormat="1" applyFont="1" applyFill="1" applyBorder="1" applyAlignment="1">
      <alignment wrapText="1"/>
    </xf>
    <xf numFmtId="3" fontId="53" fillId="35" borderId="10" xfId="0" applyNumberFormat="1" applyFont="1" applyFill="1" applyBorder="1" applyAlignment="1">
      <alignment horizontal="right" vertical="top" wrapText="1"/>
    </xf>
    <xf numFmtId="3" fontId="53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horizontal="right" vertical="top" wrapText="1"/>
    </xf>
    <xf numFmtId="3" fontId="56" fillId="34" borderId="13" xfId="0" applyNumberFormat="1" applyFont="1" applyFill="1" applyBorder="1" applyAlignment="1">
      <alignment horizontal="right"/>
    </xf>
    <xf numFmtId="0" fontId="53" fillId="35" borderId="13" xfId="0" applyFont="1" applyFill="1" applyBorder="1" applyAlignment="1">
      <alignment horizontal="left"/>
    </xf>
    <xf numFmtId="0" fontId="60" fillId="35" borderId="13" xfId="0" applyFont="1" applyFill="1" applyBorder="1" applyAlignment="1">
      <alignment horizontal="left" vertical="top" wrapText="1"/>
    </xf>
    <xf numFmtId="3" fontId="53" fillId="35" borderId="13" xfId="0" applyNumberFormat="1" applyFont="1" applyFill="1" applyBorder="1" applyAlignment="1">
      <alignment horizontal="right" vertical="top" wrapText="1"/>
    </xf>
    <xf numFmtId="3" fontId="53" fillId="0" borderId="13" xfId="0" applyNumberFormat="1" applyFont="1" applyBorder="1" applyAlignment="1">
      <alignment horizontal="right"/>
    </xf>
    <xf numFmtId="3" fontId="61" fillId="0" borderId="13" xfId="0" applyNumberFormat="1" applyFont="1" applyBorder="1" applyAlignment="1">
      <alignment horizontal="right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wrapText="1"/>
    </xf>
    <xf numFmtId="3" fontId="53" fillId="0" borderId="10" xfId="0" applyNumberFormat="1" applyFont="1" applyFill="1" applyBorder="1" applyAlignment="1">
      <alignment horizontal="right" wrapText="1"/>
    </xf>
    <xf numFmtId="0" fontId="53" fillId="0" borderId="12" xfId="0" applyFont="1" applyBorder="1" applyAlignment="1">
      <alignment wrapText="1"/>
    </xf>
    <xf numFmtId="3" fontId="53" fillId="0" borderId="0" xfId="0" applyNumberFormat="1" applyFont="1" applyAlignment="1">
      <alignment wrapText="1"/>
    </xf>
    <xf numFmtId="3" fontId="5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3" xfId="50"/>
    <cellStyle name="Normal_F 134" xfId="51"/>
    <cellStyle name="Normal_Foaie1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42"/>
  <sheetViews>
    <sheetView tabSelected="1" view="pageLayout" workbookViewId="0" topLeftCell="A1">
      <selection activeCell="N9" sqref="N9"/>
    </sheetView>
  </sheetViews>
  <sheetFormatPr defaultColWidth="9.140625" defaultRowHeight="15"/>
  <cols>
    <col min="1" max="1" width="5.421875" style="1" customWidth="1"/>
    <col min="2" max="2" width="47.00390625" style="1" customWidth="1"/>
    <col min="3" max="3" width="10.7109375" style="1" customWidth="1"/>
    <col min="4" max="4" width="12.8515625" style="1" hidden="1" customWidth="1"/>
    <col min="5" max="5" width="10.8515625" style="1" customWidth="1"/>
    <col min="6" max="6" width="9.421875" style="1" customWidth="1"/>
    <col min="7" max="7" width="10.7109375" style="43" customWidth="1"/>
    <col min="8" max="8" width="9.8515625" style="43" customWidth="1"/>
    <col min="9" max="9" width="9.57421875" style="43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60" t="s">
        <v>0</v>
      </c>
      <c r="B2" s="161" t="s">
        <v>1</v>
      </c>
      <c r="C2" s="160" t="s">
        <v>2</v>
      </c>
      <c r="D2" s="160" t="s">
        <v>3</v>
      </c>
      <c r="E2" s="160" t="s">
        <v>244</v>
      </c>
      <c r="F2" s="160" t="s">
        <v>243</v>
      </c>
      <c r="G2" s="160" t="s">
        <v>4</v>
      </c>
      <c r="H2" s="160" t="s">
        <v>5</v>
      </c>
      <c r="I2" s="160"/>
    </row>
    <row r="3" spans="1:9" ht="40.5" customHeight="1">
      <c r="A3" s="160"/>
      <c r="B3" s="161"/>
      <c r="C3" s="162"/>
      <c r="D3" s="162"/>
      <c r="E3" s="162"/>
      <c r="F3" s="162"/>
      <c r="G3" s="16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/>
      <c r="F4" s="7"/>
      <c r="G4" s="7" t="s">
        <v>8</v>
      </c>
      <c r="H4" s="9">
        <v>4</v>
      </c>
      <c r="I4" s="9">
        <v>5</v>
      </c>
    </row>
    <row r="5" spans="1:9" ht="12.75">
      <c r="A5" s="10"/>
      <c r="B5" s="11" t="s">
        <v>9</v>
      </c>
      <c r="C5" s="12"/>
      <c r="D5" s="10"/>
      <c r="E5" s="13">
        <f>E6+E66+E131+E170+E211+E60+E57+E62</f>
        <v>77725000</v>
      </c>
      <c r="F5" s="13">
        <f>F6+F66+F131+F170+F211+F60+F57+F62</f>
        <v>356000</v>
      </c>
      <c r="G5" s="13">
        <f>G6+G66+G131+G170+G211+G60+G57+G62</f>
        <v>78081000</v>
      </c>
      <c r="H5" s="13">
        <f>H6+H66+H131+H170+H211+H60+H57+H62</f>
        <v>74643000</v>
      </c>
      <c r="I5" s="13">
        <f>I6+I66+I131+I170+I211+I60</f>
        <v>3438000</v>
      </c>
    </row>
    <row r="6" spans="1:9" ht="12.75">
      <c r="A6" s="14"/>
      <c r="B6" s="15" t="s">
        <v>10</v>
      </c>
      <c r="C6" s="16"/>
      <c r="D6" s="17"/>
      <c r="E6" s="18">
        <f>E23+E34+E19+E7</f>
        <v>53576000</v>
      </c>
      <c r="F6" s="18">
        <f>F23+F34+F19+F7</f>
        <v>17000</v>
      </c>
      <c r="G6" s="18">
        <f>G23+G34+G19+G7</f>
        <v>53593000</v>
      </c>
      <c r="H6" s="18">
        <f>H23+H34+H19+H7</f>
        <v>53593000</v>
      </c>
      <c r="I6" s="18">
        <f>I23+I34+I19+I7</f>
        <v>0</v>
      </c>
    </row>
    <row r="7" spans="1:9" s="23" customFormat="1" ht="12.75">
      <c r="A7" s="19"/>
      <c r="B7" s="20" t="s">
        <v>11</v>
      </c>
      <c r="C7" s="8"/>
      <c r="D7" s="21"/>
      <c r="E7" s="22">
        <f>SUM(E8:E18)</f>
        <v>733000</v>
      </c>
      <c r="F7" s="22">
        <f>SUM(F8:F18)</f>
        <v>0</v>
      </c>
      <c r="G7" s="22">
        <f>SUM(G8:G18)</f>
        <v>733000</v>
      </c>
      <c r="H7" s="22">
        <f>SUM(H8:H18)</f>
        <v>733000</v>
      </c>
      <c r="I7" s="22">
        <f>SUM(I8:I18)</f>
        <v>0</v>
      </c>
    </row>
    <row r="8" spans="1:9" ht="12.75">
      <c r="A8" s="24">
        <v>1</v>
      </c>
      <c r="B8" s="24" t="s">
        <v>12</v>
      </c>
      <c r="C8" s="25" t="s">
        <v>13</v>
      </c>
      <c r="D8" s="25" t="s">
        <v>13</v>
      </c>
      <c r="E8" s="79">
        <v>112000</v>
      </c>
      <c r="F8" s="138"/>
      <c r="G8" s="26">
        <f>E8+F8</f>
        <v>112000</v>
      </c>
      <c r="H8" s="26">
        <v>112000</v>
      </c>
      <c r="I8" s="27"/>
    </row>
    <row r="9" spans="1:9" ht="25.5">
      <c r="A9" s="24">
        <v>2</v>
      </c>
      <c r="B9" s="28" t="s">
        <v>14</v>
      </c>
      <c r="C9" s="25" t="s">
        <v>13</v>
      </c>
      <c r="D9" s="29"/>
      <c r="E9" s="137">
        <v>70000</v>
      </c>
      <c r="F9" s="29"/>
      <c r="G9" s="26">
        <f aca="true" t="shared" si="0" ref="G9:G33">E9+F9</f>
        <v>70000</v>
      </c>
      <c r="H9" s="26">
        <v>70000</v>
      </c>
      <c r="I9" s="27"/>
    </row>
    <row r="10" spans="1:9" ht="38.25">
      <c r="A10" s="24">
        <v>3</v>
      </c>
      <c r="B10" s="30" t="s">
        <v>15</v>
      </c>
      <c r="C10" s="25" t="s">
        <v>13</v>
      </c>
      <c r="D10" s="29"/>
      <c r="E10" s="137">
        <v>21000</v>
      </c>
      <c r="F10" s="29"/>
      <c r="G10" s="26">
        <f t="shared" si="0"/>
        <v>21000</v>
      </c>
      <c r="H10" s="31">
        <v>21000</v>
      </c>
      <c r="I10" s="27"/>
    </row>
    <row r="11" spans="1:9" ht="38.25">
      <c r="A11" s="24">
        <v>4</v>
      </c>
      <c r="B11" s="32" t="s">
        <v>16</v>
      </c>
      <c r="C11" s="25" t="s">
        <v>13</v>
      </c>
      <c r="D11" s="157"/>
      <c r="E11" s="79">
        <v>145000</v>
      </c>
      <c r="F11" s="136"/>
      <c r="G11" s="26">
        <f t="shared" si="0"/>
        <v>145000</v>
      </c>
      <c r="H11" s="31">
        <v>145000</v>
      </c>
      <c r="I11" s="27"/>
    </row>
    <row r="12" spans="1:9" ht="12.75">
      <c r="A12" s="24">
        <v>5</v>
      </c>
      <c r="B12" s="33" t="s">
        <v>17</v>
      </c>
      <c r="C12" s="25" t="s">
        <v>18</v>
      </c>
      <c r="D12" s="157"/>
      <c r="E12" s="79">
        <v>100000</v>
      </c>
      <c r="F12" s="136"/>
      <c r="G12" s="26">
        <f t="shared" si="0"/>
        <v>100000</v>
      </c>
      <c r="H12" s="31">
        <v>100000</v>
      </c>
      <c r="I12" s="27"/>
    </row>
    <row r="13" spans="1:9" ht="12.75">
      <c r="A13" s="24">
        <v>6</v>
      </c>
      <c r="B13" s="24" t="s">
        <v>19</v>
      </c>
      <c r="C13" s="25" t="s">
        <v>13</v>
      </c>
      <c r="E13" s="79">
        <v>22000</v>
      </c>
      <c r="F13" s="136"/>
      <c r="G13" s="26">
        <f t="shared" si="0"/>
        <v>22000</v>
      </c>
      <c r="H13" s="34">
        <v>22000</v>
      </c>
      <c r="I13" s="39"/>
    </row>
    <row r="14" spans="1:9" ht="12.75">
      <c r="A14" s="24">
        <v>7</v>
      </c>
      <c r="B14" s="36" t="s">
        <v>20</v>
      </c>
      <c r="C14" s="37" t="s">
        <v>13</v>
      </c>
      <c r="E14" s="79">
        <v>41000</v>
      </c>
      <c r="F14" s="136"/>
      <c r="G14" s="26">
        <f t="shared" si="0"/>
        <v>41000</v>
      </c>
      <c r="H14" s="38">
        <v>41000</v>
      </c>
      <c r="I14" s="141"/>
    </row>
    <row r="15" spans="1:9" ht="12.75">
      <c r="A15" s="24">
        <v>8</v>
      </c>
      <c r="B15" s="30" t="s">
        <v>21</v>
      </c>
      <c r="C15" s="25" t="s">
        <v>13</v>
      </c>
      <c r="D15" s="24"/>
      <c r="E15" s="79">
        <v>15000</v>
      </c>
      <c r="F15" s="136"/>
      <c r="G15" s="26">
        <f t="shared" si="0"/>
        <v>15000</v>
      </c>
      <c r="H15" s="40">
        <v>15000</v>
      </c>
      <c r="I15" s="39"/>
    </row>
    <row r="16" spans="1:9" ht="12.75">
      <c r="A16" s="24">
        <v>9</v>
      </c>
      <c r="B16" s="24" t="s">
        <v>22</v>
      </c>
      <c r="C16" s="25" t="s">
        <v>13</v>
      </c>
      <c r="D16" s="24"/>
      <c r="E16" s="79">
        <v>190000</v>
      </c>
      <c r="F16" s="136"/>
      <c r="G16" s="26">
        <f t="shared" si="0"/>
        <v>190000</v>
      </c>
      <c r="H16" s="40">
        <v>190000</v>
      </c>
      <c r="I16" s="39"/>
    </row>
    <row r="17" spans="1:9" ht="12.75">
      <c r="A17" s="24">
        <v>10</v>
      </c>
      <c r="B17" s="24" t="s">
        <v>23</v>
      </c>
      <c r="C17" s="25" t="s">
        <v>13</v>
      </c>
      <c r="D17" s="24"/>
      <c r="E17" s="79">
        <v>12000</v>
      </c>
      <c r="F17" s="136"/>
      <c r="G17" s="26">
        <f t="shared" si="0"/>
        <v>12000</v>
      </c>
      <c r="H17" s="34">
        <v>12000</v>
      </c>
      <c r="I17" s="39"/>
    </row>
    <row r="18" spans="1:9" ht="12.75">
      <c r="A18" s="24">
        <v>11</v>
      </c>
      <c r="B18" s="41" t="s">
        <v>24</v>
      </c>
      <c r="C18" s="25" t="s">
        <v>13</v>
      </c>
      <c r="D18" s="24"/>
      <c r="E18" s="79">
        <v>5000</v>
      </c>
      <c r="F18" s="136"/>
      <c r="G18" s="26">
        <f t="shared" si="0"/>
        <v>5000</v>
      </c>
      <c r="H18" s="34">
        <v>5000</v>
      </c>
      <c r="I18" s="39"/>
    </row>
    <row r="19" spans="1:9" s="23" customFormat="1" ht="12.75">
      <c r="A19" s="24"/>
      <c r="B19" s="20" t="s">
        <v>25</v>
      </c>
      <c r="C19" s="25"/>
      <c r="D19" s="24"/>
      <c r="E19" s="27">
        <f>SUM(E20:E22)</f>
        <v>17000</v>
      </c>
      <c r="F19" s="27">
        <f>SUM(F20:F22)</f>
        <v>17000</v>
      </c>
      <c r="G19" s="27">
        <f>SUM(G20:G22)</f>
        <v>34000</v>
      </c>
      <c r="H19" s="27">
        <f>SUM(H20:H22)</f>
        <v>34000</v>
      </c>
      <c r="I19" s="27">
        <f>SUM(I20:I22)</f>
        <v>0</v>
      </c>
    </row>
    <row r="20" spans="1:9" s="23" customFormat="1" ht="12.75">
      <c r="A20" s="24">
        <v>1</v>
      </c>
      <c r="B20" s="30" t="s">
        <v>26</v>
      </c>
      <c r="C20" s="25" t="s">
        <v>27</v>
      </c>
      <c r="D20" s="24"/>
      <c r="E20" s="136">
        <v>8000</v>
      </c>
      <c r="F20" s="136"/>
      <c r="G20" s="26">
        <f>E20+F20</f>
        <v>8000</v>
      </c>
      <c r="H20" s="31">
        <v>8000</v>
      </c>
      <c r="I20" s="26"/>
    </row>
    <row r="21" spans="1:9" s="23" customFormat="1" ht="12.75">
      <c r="A21" s="24">
        <v>2</v>
      </c>
      <c r="B21" s="30" t="s">
        <v>259</v>
      </c>
      <c r="C21" s="25" t="s">
        <v>27</v>
      </c>
      <c r="D21" s="24"/>
      <c r="E21" s="136">
        <v>9000</v>
      </c>
      <c r="F21" s="136"/>
      <c r="G21" s="26">
        <f>E21+F21</f>
        <v>9000</v>
      </c>
      <c r="H21" s="31">
        <v>9000</v>
      </c>
      <c r="I21" s="26"/>
    </row>
    <row r="22" spans="1:9" s="23" customFormat="1" ht="12.75">
      <c r="A22" s="24">
        <v>3</v>
      </c>
      <c r="B22" s="30" t="s">
        <v>269</v>
      </c>
      <c r="C22" s="25" t="s">
        <v>27</v>
      </c>
      <c r="D22" s="24"/>
      <c r="E22" s="136"/>
      <c r="F22" s="136">
        <v>17000</v>
      </c>
      <c r="G22" s="26">
        <f>E22+F22</f>
        <v>17000</v>
      </c>
      <c r="H22" s="31">
        <v>17000</v>
      </c>
      <c r="I22" s="26"/>
    </row>
    <row r="23" spans="1:9" s="23" customFormat="1" ht="12.75">
      <c r="A23" s="19"/>
      <c r="B23" s="20" t="s">
        <v>28</v>
      </c>
      <c r="C23" s="25" t="s">
        <v>29</v>
      </c>
      <c r="D23" s="19"/>
      <c r="E23" s="27">
        <f>SUM(E24:E33)</f>
        <v>777000</v>
      </c>
      <c r="F23" s="27">
        <f>SUM(F24:F33)</f>
        <v>0</v>
      </c>
      <c r="G23" s="27">
        <f>SUM(G24:G33)</f>
        <v>777000</v>
      </c>
      <c r="H23" s="27">
        <f>SUM(H24:H33)</f>
        <v>777000</v>
      </c>
      <c r="I23" s="27">
        <f>SUM(I24:I33)</f>
        <v>0</v>
      </c>
    </row>
    <row r="24" spans="1:9" s="43" customFormat="1" ht="12.75">
      <c r="A24" s="24">
        <v>1</v>
      </c>
      <c r="B24" s="30" t="s">
        <v>30</v>
      </c>
      <c r="C24" s="25" t="s">
        <v>29</v>
      </c>
      <c r="D24" s="24"/>
      <c r="E24" s="136">
        <v>10000</v>
      </c>
      <c r="F24" s="136"/>
      <c r="G24" s="26">
        <f t="shared" si="0"/>
        <v>10000</v>
      </c>
      <c r="H24" s="31">
        <v>10000</v>
      </c>
      <c r="I24" s="26"/>
    </row>
    <row r="25" spans="1:9" s="43" customFormat="1" ht="12.75">
      <c r="A25" s="24">
        <v>2</v>
      </c>
      <c r="B25" s="44" t="s">
        <v>31</v>
      </c>
      <c r="C25" s="25" t="s">
        <v>29</v>
      </c>
      <c r="D25" s="24"/>
      <c r="E25" s="136">
        <v>5000</v>
      </c>
      <c r="F25" s="136"/>
      <c r="G25" s="26">
        <f t="shared" si="0"/>
        <v>5000</v>
      </c>
      <c r="H25" s="31">
        <v>5000</v>
      </c>
      <c r="I25" s="26"/>
    </row>
    <row r="26" spans="1:9" s="43" customFormat="1" ht="12.75">
      <c r="A26" s="24">
        <v>3</v>
      </c>
      <c r="B26" s="44" t="s">
        <v>32</v>
      </c>
      <c r="C26" s="25" t="s">
        <v>29</v>
      </c>
      <c r="D26" s="24"/>
      <c r="E26" s="136">
        <v>3000</v>
      </c>
      <c r="F26" s="136"/>
      <c r="G26" s="26">
        <f t="shared" si="0"/>
        <v>3000</v>
      </c>
      <c r="H26" s="31">
        <v>3000</v>
      </c>
      <c r="I26" s="26"/>
    </row>
    <row r="27" spans="1:9" s="43" customFormat="1" ht="12.75">
      <c r="A27" s="24">
        <v>4</v>
      </c>
      <c r="B27" s="44" t="s">
        <v>33</v>
      </c>
      <c r="C27" s="25" t="s">
        <v>29</v>
      </c>
      <c r="D27" s="24"/>
      <c r="E27" s="136">
        <v>30000</v>
      </c>
      <c r="F27" s="136"/>
      <c r="G27" s="26">
        <f t="shared" si="0"/>
        <v>30000</v>
      </c>
      <c r="H27" s="31">
        <v>30000</v>
      </c>
      <c r="I27" s="26"/>
    </row>
    <row r="28" spans="1:9" s="43" customFormat="1" ht="12.75">
      <c r="A28" s="24">
        <v>5</v>
      </c>
      <c r="B28" s="44" t="s">
        <v>34</v>
      </c>
      <c r="C28" s="25" t="s">
        <v>29</v>
      </c>
      <c r="D28" s="24"/>
      <c r="E28" s="136">
        <v>100000</v>
      </c>
      <c r="F28" s="136"/>
      <c r="G28" s="26">
        <f t="shared" si="0"/>
        <v>100000</v>
      </c>
      <c r="H28" s="31">
        <v>100000</v>
      </c>
      <c r="I28" s="26"/>
    </row>
    <row r="29" spans="1:9" s="43" customFormat="1" ht="12.75">
      <c r="A29" s="24">
        <v>6</v>
      </c>
      <c r="B29" s="44" t="s">
        <v>35</v>
      </c>
      <c r="C29" s="25" t="s">
        <v>29</v>
      </c>
      <c r="D29" s="24"/>
      <c r="E29" s="136">
        <v>5000</v>
      </c>
      <c r="F29" s="136"/>
      <c r="G29" s="26">
        <f t="shared" si="0"/>
        <v>5000</v>
      </c>
      <c r="H29" s="31">
        <v>5000</v>
      </c>
      <c r="I29" s="26"/>
    </row>
    <row r="30" spans="1:9" s="43" customFormat="1" ht="12.75">
      <c r="A30" s="24">
        <v>7</v>
      </c>
      <c r="B30" s="41" t="s">
        <v>36</v>
      </c>
      <c r="C30" s="25" t="s">
        <v>29</v>
      </c>
      <c r="D30" s="24"/>
      <c r="E30" s="136">
        <v>240000</v>
      </c>
      <c r="F30" s="136"/>
      <c r="G30" s="26">
        <f t="shared" si="0"/>
        <v>240000</v>
      </c>
      <c r="H30" s="31">
        <v>240000</v>
      </c>
      <c r="I30" s="26"/>
    </row>
    <row r="31" spans="1:9" s="43" customFormat="1" ht="51">
      <c r="A31" s="24">
        <v>8</v>
      </c>
      <c r="B31" s="24" t="s">
        <v>37</v>
      </c>
      <c r="C31" s="25" t="s">
        <v>29</v>
      </c>
      <c r="D31" s="24"/>
      <c r="E31" s="136">
        <v>190000</v>
      </c>
      <c r="F31" s="136"/>
      <c r="G31" s="26">
        <f t="shared" si="0"/>
        <v>190000</v>
      </c>
      <c r="H31" s="31">
        <v>190000</v>
      </c>
      <c r="I31" s="26"/>
    </row>
    <row r="32" spans="1:9" s="43" customFormat="1" ht="63.75">
      <c r="A32" s="24">
        <v>9</v>
      </c>
      <c r="B32" s="28" t="s">
        <v>38</v>
      </c>
      <c r="C32" s="25" t="s">
        <v>29</v>
      </c>
      <c r="D32" s="24"/>
      <c r="E32" s="136">
        <v>140000</v>
      </c>
      <c r="F32" s="136"/>
      <c r="G32" s="26">
        <f t="shared" si="0"/>
        <v>140000</v>
      </c>
      <c r="H32" s="31">
        <v>140000</v>
      </c>
      <c r="I32" s="26"/>
    </row>
    <row r="33" spans="1:9" s="43" customFormat="1" ht="12.75">
      <c r="A33" s="24">
        <v>10</v>
      </c>
      <c r="B33" s="41" t="s">
        <v>39</v>
      </c>
      <c r="C33" s="25"/>
      <c r="D33" s="24"/>
      <c r="E33" s="136">
        <v>54000</v>
      </c>
      <c r="F33" s="136"/>
      <c r="G33" s="26">
        <f t="shared" si="0"/>
        <v>54000</v>
      </c>
      <c r="H33" s="31">
        <v>54000</v>
      </c>
      <c r="I33" s="26"/>
    </row>
    <row r="34" spans="1:9" s="23" customFormat="1" ht="12.75">
      <c r="A34" s="19"/>
      <c r="B34" s="20" t="s">
        <v>40</v>
      </c>
      <c r="C34" s="25" t="s">
        <v>29</v>
      </c>
      <c r="D34" s="19"/>
      <c r="E34" s="27">
        <f>SUM(E35:E43)+E56</f>
        <v>52049000</v>
      </c>
      <c r="F34" s="27">
        <f>SUM(F35:F43)+F56</f>
        <v>0</v>
      </c>
      <c r="G34" s="27">
        <f>SUM(G35:G43)+G56</f>
        <v>52049000</v>
      </c>
      <c r="H34" s="42">
        <f>SUM(H35:H43)+H56</f>
        <v>52049000</v>
      </c>
      <c r="I34" s="27">
        <f>SUM(I35:I43)+I56</f>
        <v>0</v>
      </c>
    </row>
    <row r="35" spans="1:9" ht="25.5">
      <c r="A35" s="24">
        <v>1</v>
      </c>
      <c r="B35" s="44" t="s">
        <v>41</v>
      </c>
      <c r="C35" s="45" t="s">
        <v>42</v>
      </c>
      <c r="D35" s="44"/>
      <c r="E35" s="137">
        <v>80000</v>
      </c>
      <c r="F35" s="139"/>
      <c r="G35" s="26">
        <f>E35+F35</f>
        <v>80000</v>
      </c>
      <c r="H35" s="26">
        <v>80000</v>
      </c>
      <c r="I35" s="27"/>
    </row>
    <row r="36" spans="1:9" ht="38.25">
      <c r="A36" s="24">
        <v>2</v>
      </c>
      <c r="B36" s="46" t="s">
        <v>43</v>
      </c>
      <c r="C36" s="45" t="s">
        <v>44</v>
      </c>
      <c r="D36" s="44"/>
      <c r="E36" s="137">
        <v>6000000</v>
      </c>
      <c r="F36" s="139"/>
      <c r="G36" s="26">
        <f aca="true" t="shared" si="1" ref="G36:G42">E36+F36</f>
        <v>6000000</v>
      </c>
      <c r="H36" s="26">
        <v>6000000</v>
      </c>
      <c r="I36" s="27"/>
    </row>
    <row r="37" spans="1:9" ht="38.25">
      <c r="A37" s="24">
        <v>3</v>
      </c>
      <c r="B37" s="46" t="s">
        <v>45</v>
      </c>
      <c r="C37" s="45"/>
      <c r="D37" s="44"/>
      <c r="E37" s="137">
        <v>4100000</v>
      </c>
      <c r="F37" s="139"/>
      <c r="G37" s="26">
        <f t="shared" si="1"/>
        <v>4100000</v>
      </c>
      <c r="H37" s="26">
        <v>4100000</v>
      </c>
      <c r="I37" s="27"/>
    </row>
    <row r="38" spans="1:9" ht="25.5">
      <c r="A38" s="24">
        <v>4</v>
      </c>
      <c r="B38" s="44" t="s">
        <v>46</v>
      </c>
      <c r="C38" s="45" t="s">
        <v>42</v>
      </c>
      <c r="D38" s="44"/>
      <c r="E38" s="137">
        <v>80000</v>
      </c>
      <c r="F38" s="139"/>
      <c r="G38" s="26">
        <f t="shared" si="1"/>
        <v>80000</v>
      </c>
      <c r="H38" s="26">
        <v>80000</v>
      </c>
      <c r="I38" s="27"/>
    </row>
    <row r="39" spans="1:9" ht="25.5">
      <c r="A39" s="24">
        <v>5</v>
      </c>
      <c r="B39" s="44" t="s">
        <v>47</v>
      </c>
      <c r="C39" s="45" t="s">
        <v>42</v>
      </c>
      <c r="D39" s="44" t="s">
        <v>48</v>
      </c>
      <c r="E39" s="137">
        <v>160000</v>
      </c>
      <c r="F39" s="139"/>
      <c r="G39" s="26">
        <f t="shared" si="1"/>
        <v>160000</v>
      </c>
      <c r="H39" s="26">
        <v>160000</v>
      </c>
      <c r="I39" s="27"/>
    </row>
    <row r="40" spans="1:9" ht="25.5">
      <c r="A40" s="24">
        <v>6</v>
      </c>
      <c r="B40" s="47" t="s">
        <v>49</v>
      </c>
      <c r="C40" s="45" t="s">
        <v>42</v>
      </c>
      <c r="D40" s="44"/>
      <c r="E40" s="137">
        <v>190000</v>
      </c>
      <c r="F40" s="139"/>
      <c r="G40" s="26">
        <f t="shared" si="1"/>
        <v>190000</v>
      </c>
      <c r="H40" s="26">
        <v>190000</v>
      </c>
      <c r="I40" s="27"/>
    </row>
    <row r="41" spans="1:9" ht="25.5">
      <c r="A41" s="24">
        <v>7</v>
      </c>
      <c r="B41" s="48" t="s">
        <v>50</v>
      </c>
      <c r="C41" s="45" t="s">
        <v>42</v>
      </c>
      <c r="D41" s="44"/>
      <c r="E41" s="137">
        <v>88000</v>
      </c>
      <c r="F41" s="139"/>
      <c r="G41" s="26">
        <f t="shared" si="1"/>
        <v>88000</v>
      </c>
      <c r="H41" s="26">
        <v>88000</v>
      </c>
      <c r="I41" s="27"/>
    </row>
    <row r="42" spans="1:9" ht="25.5">
      <c r="A42" s="24">
        <v>8</v>
      </c>
      <c r="B42" s="135" t="s">
        <v>262</v>
      </c>
      <c r="C42" s="45"/>
      <c r="D42" s="44"/>
      <c r="E42" s="137">
        <v>1516000</v>
      </c>
      <c r="F42" s="156"/>
      <c r="G42" s="26">
        <f t="shared" si="1"/>
        <v>1516000</v>
      </c>
      <c r="H42" s="156">
        <v>1516000</v>
      </c>
      <c r="I42" s="27"/>
    </row>
    <row r="43" spans="1:9" ht="25.5">
      <c r="A43" s="49">
        <v>7</v>
      </c>
      <c r="B43" s="50" t="s">
        <v>51</v>
      </c>
      <c r="C43" s="19"/>
      <c r="D43" s="51"/>
      <c r="E43" s="52">
        <f>SUM(E44:E55)</f>
        <v>1679000</v>
      </c>
      <c r="F43" s="52">
        <f>SUM(F44:F55)</f>
        <v>0</v>
      </c>
      <c r="G43" s="52">
        <f>SUM(G44:G55)</f>
        <v>1679000</v>
      </c>
      <c r="H43" s="52">
        <f>SUM(H44:H55)</f>
        <v>1679000</v>
      </c>
      <c r="I43" s="52">
        <f>SUM(I44:I55)</f>
        <v>0</v>
      </c>
    </row>
    <row r="44" spans="1:9" ht="12.75">
      <c r="A44" s="53" t="s">
        <v>52</v>
      </c>
      <c r="B44" s="54" t="s">
        <v>53</v>
      </c>
      <c r="C44" s="25" t="s">
        <v>42</v>
      </c>
      <c r="D44" s="35"/>
      <c r="E44" s="39">
        <v>991000</v>
      </c>
      <c r="F44" s="39"/>
      <c r="G44" s="26">
        <f>E44+F44</f>
        <v>991000</v>
      </c>
      <c r="H44" s="26">
        <v>991000</v>
      </c>
      <c r="I44" s="55"/>
    </row>
    <row r="45" spans="1:9" ht="12.75" customHeight="1">
      <c r="A45" s="53" t="s">
        <v>54</v>
      </c>
      <c r="B45" s="56" t="s">
        <v>55</v>
      </c>
      <c r="C45" s="25" t="s">
        <v>42</v>
      </c>
      <c r="D45" s="35"/>
      <c r="E45" s="39">
        <v>6000</v>
      </c>
      <c r="F45" s="39"/>
      <c r="G45" s="26">
        <f aca="true" t="shared" si="2" ref="G45:G55">E45+F45</f>
        <v>6000</v>
      </c>
      <c r="H45" s="26">
        <v>6000</v>
      </c>
      <c r="I45" s="55"/>
    </row>
    <row r="46" spans="1:9" ht="12.75" customHeight="1">
      <c r="A46" s="53" t="s">
        <v>56</v>
      </c>
      <c r="B46" s="56" t="s">
        <v>57</v>
      </c>
      <c r="C46" s="25" t="s">
        <v>42</v>
      </c>
      <c r="D46" s="35"/>
      <c r="E46" s="39">
        <v>20000</v>
      </c>
      <c r="F46" s="39"/>
      <c r="G46" s="26">
        <f t="shared" si="2"/>
        <v>20000</v>
      </c>
      <c r="H46" s="26">
        <v>20000</v>
      </c>
      <c r="I46" s="55"/>
    </row>
    <row r="47" spans="1:9" ht="12.75" customHeight="1">
      <c r="A47" s="53" t="s">
        <v>58</v>
      </c>
      <c r="B47" s="56" t="s">
        <v>59</v>
      </c>
      <c r="C47" s="25" t="s">
        <v>42</v>
      </c>
      <c r="D47" s="35"/>
      <c r="E47" s="39">
        <v>180000</v>
      </c>
      <c r="F47" s="39"/>
      <c r="G47" s="26">
        <f t="shared" si="2"/>
        <v>180000</v>
      </c>
      <c r="H47" s="26">
        <v>180000</v>
      </c>
      <c r="I47" s="55"/>
    </row>
    <row r="48" spans="1:9" ht="12.75">
      <c r="A48" s="53" t="s">
        <v>60</v>
      </c>
      <c r="B48" s="56" t="s">
        <v>61</v>
      </c>
      <c r="C48" s="25" t="s">
        <v>42</v>
      </c>
      <c r="D48" s="35"/>
      <c r="E48" s="39">
        <v>190000</v>
      </c>
      <c r="F48" s="39"/>
      <c r="G48" s="26">
        <f t="shared" si="2"/>
        <v>190000</v>
      </c>
      <c r="H48" s="26">
        <v>190000</v>
      </c>
      <c r="I48" s="55"/>
    </row>
    <row r="49" spans="1:9" ht="12.75">
      <c r="A49" s="53" t="s">
        <v>62</v>
      </c>
      <c r="B49" s="56" t="s">
        <v>63</v>
      </c>
      <c r="C49" s="25" t="s">
        <v>42</v>
      </c>
      <c r="D49" s="35"/>
      <c r="E49" s="39">
        <v>10000</v>
      </c>
      <c r="F49" s="39"/>
      <c r="G49" s="26">
        <f t="shared" si="2"/>
        <v>10000</v>
      </c>
      <c r="H49" s="26">
        <v>10000</v>
      </c>
      <c r="I49" s="55"/>
    </row>
    <row r="50" spans="1:9" ht="12.75">
      <c r="A50" s="53" t="s">
        <v>64</v>
      </c>
      <c r="B50" s="56" t="s">
        <v>65</v>
      </c>
      <c r="C50" s="25" t="s">
        <v>42</v>
      </c>
      <c r="D50" s="35"/>
      <c r="E50" s="39">
        <v>90000</v>
      </c>
      <c r="F50" s="39"/>
      <c r="G50" s="26">
        <f t="shared" si="2"/>
        <v>90000</v>
      </c>
      <c r="H50" s="26">
        <v>90000</v>
      </c>
      <c r="I50" s="55"/>
    </row>
    <row r="51" spans="1:9" ht="12.75">
      <c r="A51" s="53" t="s">
        <v>66</v>
      </c>
      <c r="B51" s="56" t="s">
        <v>67</v>
      </c>
      <c r="C51" s="25" t="s">
        <v>42</v>
      </c>
      <c r="D51" s="35"/>
      <c r="E51" s="39">
        <v>120000</v>
      </c>
      <c r="F51" s="39"/>
      <c r="G51" s="26">
        <f t="shared" si="2"/>
        <v>120000</v>
      </c>
      <c r="H51" s="26">
        <v>120000</v>
      </c>
      <c r="I51" s="55"/>
    </row>
    <row r="52" spans="1:9" ht="12.75">
      <c r="A52" s="53" t="s">
        <v>68</v>
      </c>
      <c r="B52" s="56" t="s">
        <v>69</v>
      </c>
      <c r="C52" s="25" t="s">
        <v>42</v>
      </c>
      <c r="D52" s="35"/>
      <c r="E52" s="39">
        <v>35000</v>
      </c>
      <c r="F52" s="39"/>
      <c r="G52" s="26">
        <f t="shared" si="2"/>
        <v>35000</v>
      </c>
      <c r="H52" s="26">
        <v>35000</v>
      </c>
      <c r="I52" s="55"/>
    </row>
    <row r="53" spans="1:9" ht="12.75">
      <c r="A53" s="53" t="s">
        <v>70</v>
      </c>
      <c r="B53" s="56" t="s">
        <v>71</v>
      </c>
      <c r="C53" s="25" t="s">
        <v>42</v>
      </c>
      <c r="D53" s="35"/>
      <c r="E53" s="39">
        <v>8000</v>
      </c>
      <c r="F53" s="39"/>
      <c r="G53" s="26">
        <f t="shared" si="2"/>
        <v>8000</v>
      </c>
      <c r="H53" s="26">
        <v>8000</v>
      </c>
      <c r="I53" s="55"/>
    </row>
    <row r="54" spans="1:9" ht="12.75">
      <c r="A54" s="53" t="s">
        <v>72</v>
      </c>
      <c r="B54" s="56" t="s">
        <v>73</v>
      </c>
      <c r="C54" s="25" t="s">
        <v>42</v>
      </c>
      <c r="D54" s="35"/>
      <c r="E54" s="39">
        <v>4000</v>
      </c>
      <c r="F54" s="39"/>
      <c r="G54" s="26">
        <f t="shared" si="2"/>
        <v>4000</v>
      </c>
      <c r="H54" s="26">
        <v>4000</v>
      </c>
      <c r="I54" s="55"/>
    </row>
    <row r="55" spans="1:9" ht="12.75">
      <c r="A55" s="53" t="s">
        <v>74</v>
      </c>
      <c r="B55" s="56" t="s">
        <v>75</v>
      </c>
      <c r="C55" s="25" t="s">
        <v>42</v>
      </c>
      <c r="D55" s="35"/>
      <c r="E55" s="39">
        <v>25000</v>
      </c>
      <c r="F55" s="39"/>
      <c r="G55" s="26">
        <f t="shared" si="2"/>
        <v>25000</v>
      </c>
      <c r="H55" s="26">
        <v>25000</v>
      </c>
      <c r="I55" s="55"/>
    </row>
    <row r="56" spans="1:9" s="59" customFormat="1" ht="12.75" customHeight="1">
      <c r="A56" s="57">
        <v>8</v>
      </c>
      <c r="B56" s="58" t="s">
        <v>76</v>
      </c>
      <c r="C56" s="8">
        <v>84</v>
      </c>
      <c r="D56" s="51"/>
      <c r="E56" s="22">
        <v>38156000</v>
      </c>
      <c r="F56" s="22"/>
      <c r="G56" s="27">
        <f>E56+F56</f>
        <v>38156000</v>
      </c>
      <c r="H56" s="52">
        <v>38156000</v>
      </c>
      <c r="I56" s="52"/>
    </row>
    <row r="57" spans="1:9" s="59" customFormat="1" ht="12.75" customHeight="1">
      <c r="A57" s="60"/>
      <c r="B57" s="60" t="s">
        <v>77</v>
      </c>
      <c r="C57" s="60"/>
      <c r="D57" s="60"/>
      <c r="E57" s="61">
        <f>E58+E59</f>
        <v>93000</v>
      </c>
      <c r="F57" s="61">
        <f>F58+F59</f>
        <v>0</v>
      </c>
      <c r="G57" s="61">
        <f>G58+G59</f>
        <v>93000</v>
      </c>
      <c r="H57" s="61">
        <f>H58+H59</f>
        <v>93000</v>
      </c>
      <c r="I57" s="61">
        <f>I58+I59</f>
        <v>0</v>
      </c>
    </row>
    <row r="58" spans="1:9" ht="12.75" customHeight="1">
      <c r="A58" s="49">
        <v>1</v>
      </c>
      <c r="B58" s="30" t="s">
        <v>268</v>
      </c>
      <c r="C58" s="62" t="s">
        <v>78</v>
      </c>
      <c r="D58" s="35"/>
      <c r="E58" s="39">
        <v>90000</v>
      </c>
      <c r="F58" s="39"/>
      <c r="G58" s="26">
        <f>E58+F58</f>
        <v>90000</v>
      </c>
      <c r="H58" s="55">
        <v>90000</v>
      </c>
      <c r="I58" s="55">
        <v>0</v>
      </c>
    </row>
    <row r="59" spans="1:9" ht="12.75" customHeight="1">
      <c r="A59" s="49">
        <v>2</v>
      </c>
      <c r="B59" s="30" t="s">
        <v>79</v>
      </c>
      <c r="C59" s="62" t="s">
        <v>78</v>
      </c>
      <c r="D59" s="35"/>
      <c r="E59" s="39">
        <v>3000</v>
      </c>
      <c r="F59" s="39"/>
      <c r="G59" s="26">
        <f>E59+F59</f>
        <v>3000</v>
      </c>
      <c r="H59" s="55">
        <v>3000</v>
      </c>
      <c r="I59" s="55"/>
    </row>
    <row r="60" spans="1:9" ht="25.5">
      <c r="A60" s="60"/>
      <c r="B60" s="60" t="s">
        <v>80</v>
      </c>
      <c r="C60" s="60"/>
      <c r="D60" s="60"/>
      <c r="E60" s="61">
        <f>SUM(E61:E61)</f>
        <v>60000</v>
      </c>
      <c r="F60" s="61">
        <f>SUM(F61:F61)</f>
        <v>0</v>
      </c>
      <c r="G60" s="61">
        <f>SUM(G61:G61)</f>
        <v>60000</v>
      </c>
      <c r="H60" s="61">
        <f>SUM(H61:H61)</f>
        <v>60000</v>
      </c>
      <c r="I60" s="61">
        <f>SUM(I61:I61)</f>
        <v>0</v>
      </c>
    </row>
    <row r="61" spans="1:9" ht="12.75">
      <c r="A61" s="63" t="s">
        <v>81</v>
      </c>
      <c r="B61" s="64" t="s">
        <v>82</v>
      </c>
      <c r="C61" s="65" t="s">
        <v>78</v>
      </c>
      <c r="D61" s="66"/>
      <c r="E61" s="112">
        <v>60000</v>
      </c>
      <c r="F61" s="112"/>
      <c r="G61" s="67">
        <f>E61+F61</f>
        <v>60000</v>
      </c>
      <c r="H61" s="68">
        <v>60000</v>
      </c>
      <c r="I61" s="68"/>
    </row>
    <row r="62" spans="1:9" ht="12.75">
      <c r="A62" s="60"/>
      <c r="B62" s="60" t="s">
        <v>83</v>
      </c>
      <c r="C62" s="60"/>
      <c r="D62" s="60"/>
      <c r="E62" s="61">
        <f>SUM(E63:E65)</f>
        <v>357000</v>
      </c>
      <c r="F62" s="61">
        <f>SUM(F63:F65)</f>
        <v>0</v>
      </c>
      <c r="G62" s="61">
        <f>SUM(G63:G65)</f>
        <v>357000</v>
      </c>
      <c r="H62" s="61">
        <f>SUM(H63:H65)</f>
        <v>357000</v>
      </c>
      <c r="I62" s="61">
        <f>SUM(I63:I65)</f>
        <v>0</v>
      </c>
    </row>
    <row r="63" spans="1:9" ht="12.75">
      <c r="A63" s="63" t="s">
        <v>81</v>
      </c>
      <c r="B63" s="64" t="s">
        <v>84</v>
      </c>
      <c r="C63" s="65" t="s">
        <v>78</v>
      </c>
      <c r="D63" s="66"/>
      <c r="E63" s="112">
        <v>250000</v>
      </c>
      <c r="F63" s="112"/>
      <c r="G63" s="26">
        <f>E63+F63</f>
        <v>250000</v>
      </c>
      <c r="H63" s="68">
        <v>250000</v>
      </c>
      <c r="I63" s="68"/>
    </row>
    <row r="64" spans="1:9" ht="12.75">
      <c r="A64" s="63" t="s">
        <v>85</v>
      </c>
      <c r="B64" s="35" t="s">
        <v>86</v>
      </c>
      <c r="C64" s="65" t="s">
        <v>78</v>
      </c>
      <c r="D64" s="66"/>
      <c r="E64" s="112">
        <v>100000</v>
      </c>
      <c r="F64" s="112"/>
      <c r="G64" s="26">
        <f>E64+F64</f>
        <v>100000</v>
      </c>
      <c r="H64" s="68">
        <v>100000</v>
      </c>
      <c r="I64" s="68"/>
    </row>
    <row r="65" spans="1:9" ht="12.75">
      <c r="A65" s="63" t="s">
        <v>87</v>
      </c>
      <c r="B65" s="35" t="s">
        <v>88</v>
      </c>
      <c r="C65" s="65" t="s">
        <v>78</v>
      </c>
      <c r="D65" s="66"/>
      <c r="E65" s="112">
        <v>7000</v>
      </c>
      <c r="F65" s="112"/>
      <c r="G65" s="26">
        <f>E65+F65</f>
        <v>7000</v>
      </c>
      <c r="H65" s="68">
        <v>7000</v>
      </c>
      <c r="I65" s="68"/>
    </row>
    <row r="66" spans="1:9" ht="12.75">
      <c r="A66" s="69"/>
      <c r="B66" s="60" t="s">
        <v>89</v>
      </c>
      <c r="C66" s="70"/>
      <c r="D66" s="71"/>
      <c r="E66" s="18">
        <f>E67+E106</f>
        <v>10467000</v>
      </c>
      <c r="F66" s="18">
        <f>F67+F106</f>
        <v>186000</v>
      </c>
      <c r="G66" s="18">
        <f>G67+G106</f>
        <v>10653000</v>
      </c>
      <c r="H66" s="18">
        <f>H67+H106</f>
        <v>7448000</v>
      </c>
      <c r="I66" s="18">
        <f>I67+I106</f>
        <v>3205000</v>
      </c>
    </row>
    <row r="67" spans="1:9" ht="25.5">
      <c r="A67" s="72"/>
      <c r="B67" s="73" t="s">
        <v>90</v>
      </c>
      <c r="C67" s="74">
        <v>66</v>
      </c>
      <c r="D67" s="75"/>
      <c r="E67" s="76">
        <f>SUM(E68:E105)</f>
        <v>7920000</v>
      </c>
      <c r="F67" s="76">
        <f>SUM(F68:F105)</f>
        <v>156000</v>
      </c>
      <c r="G67" s="76">
        <f>SUM(G68:G105)</f>
        <v>8076000</v>
      </c>
      <c r="H67" s="76">
        <f>SUM(H68:H105)</f>
        <v>5232000</v>
      </c>
      <c r="I67" s="76">
        <f>SUM(I68:I105)</f>
        <v>2844000</v>
      </c>
    </row>
    <row r="68" spans="1:9" ht="25.5">
      <c r="A68" s="66">
        <v>1</v>
      </c>
      <c r="B68" s="28" t="s">
        <v>91</v>
      </c>
      <c r="C68" s="77" t="s">
        <v>92</v>
      </c>
      <c r="D68" s="78"/>
      <c r="E68" s="140">
        <v>1595000</v>
      </c>
      <c r="F68" s="142"/>
      <c r="G68" s="26">
        <f>E68+F68</f>
        <v>1595000</v>
      </c>
      <c r="H68" s="79">
        <v>1595000</v>
      </c>
      <c r="I68" s="80"/>
    </row>
    <row r="69" spans="1:9" ht="12.75">
      <c r="A69" s="66">
        <v>2</v>
      </c>
      <c r="B69" s="28" t="s">
        <v>93</v>
      </c>
      <c r="C69" s="77" t="s">
        <v>92</v>
      </c>
      <c r="D69" s="78"/>
      <c r="E69" s="140">
        <v>464000</v>
      </c>
      <c r="F69" s="142"/>
      <c r="G69" s="26">
        <f aca="true" t="shared" si="3" ref="G69:G105">E69+F69</f>
        <v>464000</v>
      </c>
      <c r="H69" s="79">
        <v>218000</v>
      </c>
      <c r="I69" s="80">
        <v>246000</v>
      </c>
    </row>
    <row r="70" spans="1:9" ht="12.75">
      <c r="A70" s="66">
        <v>3</v>
      </c>
      <c r="B70" s="28" t="s">
        <v>94</v>
      </c>
      <c r="C70" s="77" t="s">
        <v>92</v>
      </c>
      <c r="D70" s="78"/>
      <c r="E70" s="140">
        <v>58000</v>
      </c>
      <c r="F70" s="142"/>
      <c r="G70" s="26">
        <f t="shared" si="3"/>
        <v>58000</v>
      </c>
      <c r="H70" s="79">
        <v>58000</v>
      </c>
      <c r="I70" s="80"/>
    </row>
    <row r="71" spans="1:9" ht="12.75">
      <c r="A71" s="66">
        <v>4</v>
      </c>
      <c r="B71" s="28" t="s">
        <v>95</v>
      </c>
      <c r="C71" s="77" t="s">
        <v>92</v>
      </c>
      <c r="D71" s="78"/>
      <c r="E71" s="140">
        <v>200000</v>
      </c>
      <c r="F71" s="142"/>
      <c r="G71" s="26">
        <f t="shared" si="3"/>
        <v>200000</v>
      </c>
      <c r="H71" s="79">
        <v>200000</v>
      </c>
      <c r="I71" s="80"/>
    </row>
    <row r="72" spans="1:9" ht="12.75">
      <c r="A72" s="66">
        <v>5</v>
      </c>
      <c r="B72" s="28" t="s">
        <v>96</v>
      </c>
      <c r="C72" s="77" t="s">
        <v>92</v>
      </c>
      <c r="D72" s="78"/>
      <c r="E72" s="140">
        <v>479000</v>
      </c>
      <c r="F72" s="142"/>
      <c r="G72" s="26">
        <f t="shared" si="3"/>
        <v>479000</v>
      </c>
      <c r="H72" s="79">
        <v>479000</v>
      </c>
      <c r="I72" s="80"/>
    </row>
    <row r="73" spans="1:9" ht="25.5">
      <c r="A73" s="66">
        <v>6</v>
      </c>
      <c r="B73" s="28" t="s">
        <v>97</v>
      </c>
      <c r="C73" s="77" t="s">
        <v>92</v>
      </c>
      <c r="D73" s="78"/>
      <c r="E73" s="140">
        <v>1000000</v>
      </c>
      <c r="F73" s="142"/>
      <c r="G73" s="26">
        <f t="shared" si="3"/>
        <v>1000000</v>
      </c>
      <c r="H73" s="79">
        <v>1000000</v>
      </c>
      <c r="I73" s="80"/>
    </row>
    <row r="74" spans="1:9" ht="25.5">
      <c r="A74" s="66">
        <v>7</v>
      </c>
      <c r="B74" s="28" t="s">
        <v>98</v>
      </c>
      <c r="C74" s="77" t="s">
        <v>99</v>
      </c>
      <c r="D74" s="78"/>
      <c r="E74" s="140">
        <v>400000</v>
      </c>
      <c r="F74" s="142"/>
      <c r="G74" s="26">
        <f t="shared" si="3"/>
        <v>400000</v>
      </c>
      <c r="H74" s="79">
        <v>400000</v>
      </c>
      <c r="I74" s="80"/>
    </row>
    <row r="75" spans="1:9" ht="38.25">
      <c r="A75" s="66">
        <v>8</v>
      </c>
      <c r="B75" s="28" t="s">
        <v>100</v>
      </c>
      <c r="C75" s="77" t="s">
        <v>92</v>
      </c>
      <c r="D75" s="78"/>
      <c r="E75" s="140">
        <v>200000</v>
      </c>
      <c r="F75" s="142"/>
      <c r="G75" s="26">
        <f t="shared" si="3"/>
        <v>200000</v>
      </c>
      <c r="H75" s="79">
        <v>200000</v>
      </c>
      <c r="I75" s="80"/>
    </row>
    <row r="76" spans="1:9" ht="25.5">
      <c r="A76" s="66">
        <v>9</v>
      </c>
      <c r="B76" s="33" t="s">
        <v>101</v>
      </c>
      <c r="C76" s="77" t="s">
        <v>92</v>
      </c>
      <c r="D76" s="78"/>
      <c r="E76" s="140">
        <v>150000</v>
      </c>
      <c r="F76" s="142"/>
      <c r="G76" s="26">
        <f t="shared" si="3"/>
        <v>150000</v>
      </c>
      <c r="H76" s="79">
        <v>150000</v>
      </c>
      <c r="I76" s="80"/>
    </row>
    <row r="77" spans="1:9" ht="25.5">
      <c r="A77" s="66">
        <v>10</v>
      </c>
      <c r="B77" s="33" t="s">
        <v>102</v>
      </c>
      <c r="C77" s="77" t="s">
        <v>99</v>
      </c>
      <c r="D77" s="78"/>
      <c r="E77" s="140">
        <v>150000</v>
      </c>
      <c r="F77" s="142"/>
      <c r="G77" s="26">
        <f t="shared" si="3"/>
        <v>150000</v>
      </c>
      <c r="H77" s="79">
        <v>150000</v>
      </c>
      <c r="I77" s="80"/>
    </row>
    <row r="78" spans="1:9" ht="25.5">
      <c r="A78" s="66">
        <v>11</v>
      </c>
      <c r="B78" s="33" t="s">
        <v>103</v>
      </c>
      <c r="C78" s="77" t="s">
        <v>99</v>
      </c>
      <c r="D78" s="78"/>
      <c r="E78" s="140">
        <v>52000</v>
      </c>
      <c r="F78" s="142"/>
      <c r="G78" s="26">
        <f t="shared" si="3"/>
        <v>52000</v>
      </c>
      <c r="H78" s="79">
        <v>52000</v>
      </c>
      <c r="I78" s="80"/>
    </row>
    <row r="79" spans="1:9" ht="15.75">
      <c r="A79" s="66">
        <v>12</v>
      </c>
      <c r="B79" s="33" t="s">
        <v>104</v>
      </c>
      <c r="C79" s="77" t="s">
        <v>92</v>
      </c>
      <c r="D79" s="78"/>
      <c r="E79" s="140">
        <v>140000</v>
      </c>
      <c r="F79" s="142"/>
      <c r="G79" s="26">
        <f t="shared" si="3"/>
        <v>140000</v>
      </c>
      <c r="H79" s="79">
        <v>140000</v>
      </c>
      <c r="I79" s="80"/>
    </row>
    <row r="80" spans="1:9" ht="12.75">
      <c r="A80" s="66">
        <v>13</v>
      </c>
      <c r="B80" s="33" t="s">
        <v>105</v>
      </c>
      <c r="C80" s="77" t="s">
        <v>92</v>
      </c>
      <c r="D80" s="78"/>
      <c r="E80" s="140">
        <v>35000</v>
      </c>
      <c r="F80" s="140">
        <v>45000</v>
      </c>
      <c r="G80" s="26">
        <f t="shared" si="3"/>
        <v>80000</v>
      </c>
      <c r="H80" s="79">
        <v>35000</v>
      </c>
      <c r="I80" s="80">
        <v>45000</v>
      </c>
    </row>
    <row r="81" spans="1:9" ht="12.75">
      <c r="A81" s="66">
        <v>14</v>
      </c>
      <c r="B81" s="33" t="s">
        <v>106</v>
      </c>
      <c r="C81" s="77" t="s">
        <v>92</v>
      </c>
      <c r="D81" s="78"/>
      <c r="E81" s="140">
        <v>50000</v>
      </c>
      <c r="F81" s="142"/>
      <c r="G81" s="26">
        <f t="shared" si="3"/>
        <v>50000</v>
      </c>
      <c r="H81" s="79">
        <v>50000</v>
      </c>
      <c r="I81" s="80"/>
    </row>
    <row r="82" spans="1:9" ht="12.75">
      <c r="A82" s="66">
        <v>15</v>
      </c>
      <c r="B82" s="33" t="s">
        <v>107</v>
      </c>
      <c r="C82" s="77" t="s">
        <v>92</v>
      </c>
      <c r="D82" s="78"/>
      <c r="E82" s="140">
        <v>180000</v>
      </c>
      <c r="F82" s="142"/>
      <c r="G82" s="26">
        <f t="shared" si="3"/>
        <v>180000</v>
      </c>
      <c r="H82" s="79">
        <v>180000</v>
      </c>
      <c r="I82" s="80"/>
    </row>
    <row r="83" spans="1:9" ht="12.75">
      <c r="A83" s="66">
        <v>16</v>
      </c>
      <c r="B83" s="33" t="s">
        <v>108</v>
      </c>
      <c r="C83" s="77" t="s">
        <v>92</v>
      </c>
      <c r="D83" s="78"/>
      <c r="E83" s="140">
        <v>185000</v>
      </c>
      <c r="F83" s="142"/>
      <c r="G83" s="26">
        <f t="shared" si="3"/>
        <v>185000</v>
      </c>
      <c r="H83" s="79">
        <v>185000</v>
      </c>
      <c r="I83" s="80"/>
    </row>
    <row r="84" spans="1:9" ht="12.75">
      <c r="A84" s="66">
        <v>17</v>
      </c>
      <c r="B84" s="33" t="s">
        <v>109</v>
      </c>
      <c r="C84" s="77" t="s">
        <v>92</v>
      </c>
      <c r="D84" s="78"/>
      <c r="E84" s="140">
        <v>40000</v>
      </c>
      <c r="F84" s="142"/>
      <c r="G84" s="26">
        <f t="shared" si="3"/>
        <v>40000</v>
      </c>
      <c r="H84" s="79">
        <v>40000</v>
      </c>
      <c r="I84" s="80"/>
    </row>
    <row r="85" spans="1:9" ht="12.75">
      <c r="A85" s="66">
        <v>18</v>
      </c>
      <c r="B85" s="33" t="s">
        <v>110</v>
      </c>
      <c r="C85" s="77" t="s">
        <v>92</v>
      </c>
      <c r="D85" s="78"/>
      <c r="E85" s="140">
        <v>100000</v>
      </c>
      <c r="F85" s="142"/>
      <c r="G85" s="26">
        <f t="shared" si="3"/>
        <v>100000</v>
      </c>
      <c r="H85" s="79">
        <v>100000</v>
      </c>
      <c r="I85" s="80"/>
    </row>
    <row r="86" spans="1:9" ht="12.75">
      <c r="A86" s="66">
        <v>19</v>
      </c>
      <c r="B86" s="33" t="s">
        <v>111</v>
      </c>
      <c r="C86" s="77" t="s">
        <v>92</v>
      </c>
      <c r="D86" s="78"/>
      <c r="E86" s="140">
        <v>16000</v>
      </c>
      <c r="F86" s="142"/>
      <c r="G86" s="26">
        <f t="shared" si="3"/>
        <v>16000</v>
      </c>
      <c r="H86" s="79"/>
      <c r="I86" s="80">
        <v>16000</v>
      </c>
    </row>
    <row r="87" spans="1:9" ht="12.75">
      <c r="A87" s="66">
        <v>20</v>
      </c>
      <c r="B87" s="33" t="s">
        <v>112</v>
      </c>
      <c r="C87" s="77" t="s">
        <v>92</v>
      </c>
      <c r="D87" s="78"/>
      <c r="E87" s="140">
        <v>420000</v>
      </c>
      <c r="F87" s="140">
        <v>-206000</v>
      </c>
      <c r="G87" s="26">
        <f t="shared" si="3"/>
        <v>214000</v>
      </c>
      <c r="H87" s="81"/>
      <c r="I87" s="80">
        <v>214000</v>
      </c>
    </row>
    <row r="88" spans="1:9" ht="12.75">
      <c r="A88" s="66">
        <v>21</v>
      </c>
      <c r="B88" s="33" t="s">
        <v>113</v>
      </c>
      <c r="C88" s="77" t="s">
        <v>92</v>
      </c>
      <c r="D88" s="78"/>
      <c r="E88" s="140">
        <v>115000</v>
      </c>
      <c r="F88" s="140">
        <v>-115000</v>
      </c>
      <c r="G88" s="26">
        <f t="shared" si="3"/>
        <v>0</v>
      </c>
      <c r="H88" s="81"/>
      <c r="I88" s="80">
        <v>0</v>
      </c>
    </row>
    <row r="89" spans="1:9" ht="12.75">
      <c r="A89" s="66">
        <v>22</v>
      </c>
      <c r="B89" s="33" t="s">
        <v>114</v>
      </c>
      <c r="C89" s="77" t="s">
        <v>92</v>
      </c>
      <c r="D89" s="78"/>
      <c r="E89" s="140">
        <v>50000</v>
      </c>
      <c r="F89" s="140">
        <v>-10000</v>
      </c>
      <c r="G89" s="26">
        <f t="shared" si="3"/>
        <v>40000</v>
      </c>
      <c r="H89" s="81"/>
      <c r="I89" s="80">
        <v>40000</v>
      </c>
    </row>
    <row r="90" spans="1:9" ht="12.75">
      <c r="A90" s="66">
        <v>23</v>
      </c>
      <c r="B90" s="33" t="s">
        <v>115</v>
      </c>
      <c r="C90" s="77" t="s">
        <v>92</v>
      </c>
      <c r="D90" s="78"/>
      <c r="E90" s="140">
        <v>52000</v>
      </c>
      <c r="F90" s="140">
        <v>-52000</v>
      </c>
      <c r="G90" s="26">
        <f t="shared" si="3"/>
        <v>0</v>
      </c>
      <c r="H90" s="81"/>
      <c r="I90" s="80">
        <v>0</v>
      </c>
    </row>
    <row r="91" spans="1:9" ht="12.75">
      <c r="A91" s="66">
        <v>24</v>
      </c>
      <c r="B91" s="33" t="s">
        <v>116</v>
      </c>
      <c r="C91" s="77" t="s">
        <v>92</v>
      </c>
      <c r="D91" s="78"/>
      <c r="E91" s="140">
        <v>36000</v>
      </c>
      <c r="F91" s="142"/>
      <c r="G91" s="26">
        <f t="shared" si="3"/>
        <v>36000</v>
      </c>
      <c r="H91" s="81"/>
      <c r="I91" s="80">
        <v>36000</v>
      </c>
    </row>
    <row r="92" spans="1:9" ht="12.75">
      <c r="A92" s="66">
        <v>25</v>
      </c>
      <c r="B92" s="33" t="s">
        <v>117</v>
      </c>
      <c r="C92" s="77" t="s">
        <v>92</v>
      </c>
      <c r="D92" s="78"/>
      <c r="E92" s="140">
        <v>15000</v>
      </c>
      <c r="F92" s="142"/>
      <c r="G92" s="26">
        <f t="shared" si="3"/>
        <v>15000</v>
      </c>
      <c r="H92" s="81"/>
      <c r="I92" s="80">
        <v>15000</v>
      </c>
    </row>
    <row r="93" spans="1:9" ht="25.5">
      <c r="A93" s="66">
        <v>26</v>
      </c>
      <c r="B93" s="33" t="s">
        <v>118</v>
      </c>
      <c r="C93" s="77" t="s">
        <v>92</v>
      </c>
      <c r="D93" s="78"/>
      <c r="E93" s="140">
        <v>18000</v>
      </c>
      <c r="F93" s="142"/>
      <c r="G93" s="26">
        <f t="shared" si="3"/>
        <v>18000</v>
      </c>
      <c r="H93" s="81"/>
      <c r="I93" s="80">
        <v>18000</v>
      </c>
    </row>
    <row r="94" spans="1:9" ht="12.75">
      <c r="A94" s="66">
        <v>27</v>
      </c>
      <c r="B94" s="33" t="s">
        <v>119</v>
      </c>
      <c r="C94" s="77" t="s">
        <v>92</v>
      </c>
      <c r="D94" s="78"/>
      <c r="E94" s="140">
        <v>30000</v>
      </c>
      <c r="F94" s="142"/>
      <c r="G94" s="26">
        <f t="shared" si="3"/>
        <v>30000</v>
      </c>
      <c r="H94" s="81"/>
      <c r="I94" s="80">
        <v>30000</v>
      </c>
    </row>
    <row r="95" spans="1:9" ht="12.75">
      <c r="A95" s="66">
        <v>28</v>
      </c>
      <c r="B95" s="33" t="s">
        <v>120</v>
      </c>
      <c r="C95" s="77" t="s">
        <v>92</v>
      </c>
      <c r="D95" s="78"/>
      <c r="E95" s="140">
        <v>60000</v>
      </c>
      <c r="F95" s="142"/>
      <c r="G95" s="26">
        <f t="shared" si="3"/>
        <v>60000</v>
      </c>
      <c r="H95" s="81"/>
      <c r="I95" s="80">
        <v>60000</v>
      </c>
    </row>
    <row r="96" spans="1:9" ht="12.75">
      <c r="A96" s="66">
        <v>29</v>
      </c>
      <c r="B96" s="33" t="s">
        <v>121</v>
      </c>
      <c r="C96" s="77" t="s">
        <v>92</v>
      </c>
      <c r="D96" s="78"/>
      <c r="E96" s="140">
        <v>100000</v>
      </c>
      <c r="F96" s="142"/>
      <c r="G96" s="26">
        <f t="shared" si="3"/>
        <v>100000</v>
      </c>
      <c r="H96" s="81"/>
      <c r="I96" s="80">
        <v>100000</v>
      </c>
    </row>
    <row r="97" spans="1:9" ht="12.75">
      <c r="A97" s="66">
        <v>30</v>
      </c>
      <c r="B97" s="33" t="s">
        <v>122</v>
      </c>
      <c r="C97" s="77" t="s">
        <v>92</v>
      </c>
      <c r="D97" s="78"/>
      <c r="E97" s="140">
        <v>62000</v>
      </c>
      <c r="F97" s="142"/>
      <c r="G97" s="26">
        <f t="shared" si="3"/>
        <v>62000</v>
      </c>
      <c r="H97" s="81"/>
      <c r="I97" s="80">
        <v>62000</v>
      </c>
    </row>
    <row r="98" spans="1:9" ht="25.5">
      <c r="A98" s="66">
        <v>31</v>
      </c>
      <c r="B98" s="33" t="s">
        <v>123</v>
      </c>
      <c r="C98" s="77" t="s">
        <v>92</v>
      </c>
      <c r="D98" s="78"/>
      <c r="E98" s="140">
        <v>150000</v>
      </c>
      <c r="F98" s="142"/>
      <c r="G98" s="26">
        <f t="shared" si="3"/>
        <v>150000</v>
      </c>
      <c r="H98" s="81"/>
      <c r="I98" s="80">
        <v>150000</v>
      </c>
    </row>
    <row r="99" spans="1:9" ht="12.75">
      <c r="A99" s="66">
        <v>32</v>
      </c>
      <c r="B99" s="33" t="s">
        <v>124</v>
      </c>
      <c r="C99" s="77" t="s">
        <v>92</v>
      </c>
      <c r="D99" s="78"/>
      <c r="E99" s="140">
        <v>620000</v>
      </c>
      <c r="F99" s="142"/>
      <c r="G99" s="26">
        <f t="shared" si="3"/>
        <v>620000</v>
      </c>
      <c r="H99" s="81"/>
      <c r="I99" s="80">
        <v>620000</v>
      </c>
    </row>
    <row r="100" spans="1:9" ht="25.5">
      <c r="A100" s="66">
        <v>33</v>
      </c>
      <c r="B100" s="33" t="s">
        <v>125</v>
      </c>
      <c r="C100" s="77" t="s">
        <v>92</v>
      </c>
      <c r="D100" s="78"/>
      <c r="E100" s="140">
        <v>160000</v>
      </c>
      <c r="F100" s="142"/>
      <c r="G100" s="26">
        <f t="shared" si="3"/>
        <v>160000</v>
      </c>
      <c r="H100" s="81"/>
      <c r="I100" s="80">
        <v>160000</v>
      </c>
    </row>
    <row r="101" spans="1:9" ht="12.75">
      <c r="A101" s="66">
        <v>34</v>
      </c>
      <c r="B101" s="33" t="s">
        <v>126</v>
      </c>
      <c r="C101" s="77" t="s">
        <v>92</v>
      </c>
      <c r="D101" s="78"/>
      <c r="E101" s="140">
        <v>125000</v>
      </c>
      <c r="F101" s="140">
        <v>-12000</v>
      </c>
      <c r="G101" s="26">
        <f t="shared" si="3"/>
        <v>113000</v>
      </c>
      <c r="H101" s="81"/>
      <c r="I101" s="80">
        <v>113000</v>
      </c>
    </row>
    <row r="102" spans="1:9" ht="25.5">
      <c r="A102" s="66">
        <v>35</v>
      </c>
      <c r="B102" s="33" t="s">
        <v>127</v>
      </c>
      <c r="C102" s="77" t="s">
        <v>92</v>
      </c>
      <c r="D102" s="78"/>
      <c r="E102" s="140">
        <v>280000</v>
      </c>
      <c r="F102" s="142"/>
      <c r="G102" s="26">
        <f t="shared" si="3"/>
        <v>280000</v>
      </c>
      <c r="H102" s="81"/>
      <c r="I102" s="80">
        <v>280000</v>
      </c>
    </row>
    <row r="103" spans="1:9" ht="12.75">
      <c r="A103" s="66">
        <v>36</v>
      </c>
      <c r="B103" s="33" t="s">
        <v>128</v>
      </c>
      <c r="C103" s="77" t="s">
        <v>92</v>
      </c>
      <c r="D103" s="78"/>
      <c r="E103" s="140">
        <v>133000</v>
      </c>
      <c r="F103" s="140">
        <v>22000</v>
      </c>
      <c r="G103" s="26">
        <f t="shared" si="3"/>
        <v>155000</v>
      </c>
      <c r="H103" s="81"/>
      <c r="I103" s="80">
        <v>155000</v>
      </c>
    </row>
    <row r="104" spans="1:9" ht="25.5">
      <c r="A104" s="66">
        <v>37</v>
      </c>
      <c r="B104" s="33" t="s">
        <v>265</v>
      </c>
      <c r="C104" s="77" t="s">
        <v>92</v>
      </c>
      <c r="D104" s="78"/>
      <c r="E104" s="140"/>
      <c r="F104" s="140">
        <v>54000</v>
      </c>
      <c r="G104" s="26">
        <f t="shared" si="3"/>
        <v>54000</v>
      </c>
      <c r="H104" s="81"/>
      <c r="I104" s="140">
        <v>54000</v>
      </c>
    </row>
    <row r="105" spans="1:9" ht="12.75">
      <c r="A105" s="66">
        <v>38</v>
      </c>
      <c r="B105" s="33" t="s">
        <v>266</v>
      </c>
      <c r="C105" s="77" t="s">
        <v>92</v>
      </c>
      <c r="D105" s="78"/>
      <c r="E105" s="140"/>
      <c r="F105" s="140">
        <v>430000</v>
      </c>
      <c r="G105" s="26">
        <f t="shared" si="3"/>
        <v>430000</v>
      </c>
      <c r="H105" s="81"/>
      <c r="I105" s="140">
        <v>430000</v>
      </c>
    </row>
    <row r="106" spans="1:9" ht="25.5">
      <c r="A106" s="82"/>
      <c r="B106" s="83" t="s">
        <v>129</v>
      </c>
      <c r="C106" s="84"/>
      <c r="D106" s="82"/>
      <c r="E106" s="76">
        <f>SUM(E107:E130)</f>
        <v>2547000</v>
      </c>
      <c r="F106" s="76">
        <f>SUM(F107:F130)</f>
        <v>30000</v>
      </c>
      <c r="G106" s="76">
        <f>SUM(G107:G130)</f>
        <v>2577000</v>
      </c>
      <c r="H106" s="76">
        <f>SUM(H107:H130)</f>
        <v>2216000</v>
      </c>
      <c r="I106" s="76">
        <f>SUM(I107:I130)</f>
        <v>361000</v>
      </c>
    </row>
    <row r="107" spans="1:9" ht="51">
      <c r="A107" s="66">
        <v>1</v>
      </c>
      <c r="B107" s="49" t="s">
        <v>130</v>
      </c>
      <c r="C107" s="77" t="s">
        <v>92</v>
      </c>
      <c r="D107" s="85"/>
      <c r="E107" s="79">
        <v>120000</v>
      </c>
      <c r="G107" s="26">
        <f>E107+F107</f>
        <v>120000</v>
      </c>
      <c r="H107" s="79">
        <v>120000</v>
      </c>
      <c r="I107" s="67"/>
    </row>
    <row r="108" spans="1:9" ht="63.75">
      <c r="A108" s="66">
        <v>2</v>
      </c>
      <c r="B108" s="49" t="s">
        <v>131</v>
      </c>
      <c r="C108" s="77" t="s">
        <v>92</v>
      </c>
      <c r="D108" s="85"/>
      <c r="E108" s="79">
        <v>70000</v>
      </c>
      <c r="F108" s="143"/>
      <c r="G108" s="26">
        <f aca="true" t="shared" si="4" ref="G108:G114">E108+F108</f>
        <v>70000</v>
      </c>
      <c r="H108" s="79">
        <v>70000</v>
      </c>
      <c r="I108" s="67"/>
    </row>
    <row r="109" spans="1:9" ht="12.75">
      <c r="A109" s="66">
        <v>3</v>
      </c>
      <c r="B109" s="49" t="s">
        <v>132</v>
      </c>
      <c r="C109" s="77" t="s">
        <v>92</v>
      </c>
      <c r="D109" s="85"/>
      <c r="E109" s="79">
        <v>350000</v>
      </c>
      <c r="F109" s="143"/>
      <c r="G109" s="26">
        <f t="shared" si="4"/>
        <v>350000</v>
      </c>
      <c r="H109" s="79">
        <v>350000</v>
      </c>
      <c r="I109" s="67"/>
    </row>
    <row r="110" spans="1:9" ht="12.75">
      <c r="A110" s="66">
        <v>4</v>
      </c>
      <c r="B110" s="49" t="s">
        <v>133</v>
      </c>
      <c r="C110" s="77" t="s">
        <v>92</v>
      </c>
      <c r="D110" s="85"/>
      <c r="E110" s="79">
        <v>400000</v>
      </c>
      <c r="F110" s="143"/>
      <c r="G110" s="26">
        <f t="shared" si="4"/>
        <v>400000</v>
      </c>
      <c r="H110" s="79">
        <v>400000</v>
      </c>
      <c r="I110" s="67"/>
    </row>
    <row r="111" spans="1:9" ht="12.75">
      <c r="A111" s="66">
        <v>6</v>
      </c>
      <c r="B111" s="86" t="s">
        <v>134</v>
      </c>
      <c r="C111" s="77" t="s">
        <v>92</v>
      </c>
      <c r="D111" s="85"/>
      <c r="E111" s="79">
        <v>430000</v>
      </c>
      <c r="F111" s="143"/>
      <c r="G111" s="26">
        <f t="shared" si="4"/>
        <v>430000</v>
      </c>
      <c r="H111" s="79">
        <v>430000</v>
      </c>
      <c r="I111" s="67"/>
    </row>
    <row r="112" spans="1:9" ht="12.75">
      <c r="A112" s="66">
        <v>7</v>
      </c>
      <c r="B112" s="154" t="s">
        <v>271</v>
      </c>
      <c r="C112" s="77" t="s">
        <v>92</v>
      </c>
      <c r="D112" s="85"/>
      <c r="E112" s="79">
        <v>350000</v>
      </c>
      <c r="F112" s="143"/>
      <c r="G112" s="26">
        <f t="shared" si="4"/>
        <v>350000</v>
      </c>
      <c r="H112" s="79">
        <v>350000</v>
      </c>
      <c r="I112" s="67"/>
    </row>
    <row r="113" spans="1:9" ht="25.5">
      <c r="A113" s="66">
        <v>9</v>
      </c>
      <c r="B113" s="155" t="s">
        <v>263</v>
      </c>
      <c r="C113" s="77" t="s">
        <v>92</v>
      </c>
      <c r="D113" s="85"/>
      <c r="E113" s="79">
        <v>6000</v>
      </c>
      <c r="F113" s="143"/>
      <c r="G113" s="26">
        <f t="shared" si="4"/>
        <v>6000</v>
      </c>
      <c r="H113" s="79">
        <v>6000</v>
      </c>
      <c r="I113" s="67"/>
    </row>
    <row r="114" spans="1:9" ht="12.75">
      <c r="A114" s="66">
        <v>10</v>
      </c>
      <c r="B114" s="155" t="s">
        <v>135</v>
      </c>
      <c r="C114" s="77" t="s">
        <v>92</v>
      </c>
      <c r="D114" s="85"/>
      <c r="E114" s="79">
        <v>90000</v>
      </c>
      <c r="F114" s="143"/>
      <c r="G114" s="26">
        <f t="shared" si="4"/>
        <v>90000</v>
      </c>
      <c r="H114" s="79">
        <v>90000</v>
      </c>
      <c r="I114" s="67"/>
    </row>
    <row r="115" spans="1:9" ht="12.75">
      <c r="A115" s="66">
        <v>11</v>
      </c>
      <c r="B115" s="154" t="s">
        <v>245</v>
      </c>
      <c r="C115" s="77" t="s">
        <v>92</v>
      </c>
      <c r="D115" s="85"/>
      <c r="E115" s="79">
        <v>150000</v>
      </c>
      <c r="F115" s="143"/>
      <c r="G115" s="26">
        <f>E115+F115</f>
        <v>150000</v>
      </c>
      <c r="H115" s="79">
        <v>150000</v>
      </c>
      <c r="I115" s="67"/>
    </row>
    <row r="116" spans="1:9" ht="12.75">
      <c r="A116" s="66">
        <v>12</v>
      </c>
      <c r="B116" s="154" t="s">
        <v>247</v>
      </c>
      <c r="C116" s="77" t="s">
        <v>92</v>
      </c>
      <c r="D116" s="85"/>
      <c r="E116" s="79">
        <v>180000</v>
      </c>
      <c r="F116" s="143"/>
      <c r="G116" s="26">
        <f aca="true" t="shared" si="5" ref="G116:G130">E116+F116</f>
        <v>180000</v>
      </c>
      <c r="H116" s="79">
        <v>100000</v>
      </c>
      <c r="I116" s="67">
        <v>80000</v>
      </c>
    </row>
    <row r="117" spans="1:9" ht="12.75">
      <c r="A117" s="66">
        <v>13</v>
      </c>
      <c r="B117" s="154" t="s">
        <v>246</v>
      </c>
      <c r="C117" s="77" t="s">
        <v>92</v>
      </c>
      <c r="D117" s="85"/>
      <c r="E117" s="143">
        <v>150000</v>
      </c>
      <c r="F117" s="143"/>
      <c r="G117" s="26">
        <f t="shared" si="5"/>
        <v>150000</v>
      </c>
      <c r="H117" s="79">
        <v>150000</v>
      </c>
      <c r="I117" s="67"/>
    </row>
    <row r="118" spans="1:9" ht="12.75">
      <c r="A118" s="66">
        <v>14</v>
      </c>
      <c r="B118" s="86" t="s">
        <v>248</v>
      </c>
      <c r="C118" s="77" t="s">
        <v>92</v>
      </c>
      <c r="D118" s="85"/>
      <c r="E118" s="143">
        <v>25000</v>
      </c>
      <c r="F118" s="143"/>
      <c r="G118" s="26">
        <f t="shared" si="5"/>
        <v>25000</v>
      </c>
      <c r="H118" s="79"/>
      <c r="I118" s="67">
        <v>25000</v>
      </c>
    </row>
    <row r="119" spans="1:9" ht="12.75">
      <c r="A119" s="66">
        <v>15</v>
      </c>
      <c r="B119" s="86" t="s">
        <v>249</v>
      </c>
      <c r="C119" s="77" t="s">
        <v>92</v>
      </c>
      <c r="D119" s="85"/>
      <c r="E119" s="143">
        <v>18000</v>
      </c>
      <c r="F119" s="143"/>
      <c r="G119" s="26">
        <f t="shared" si="5"/>
        <v>18000</v>
      </c>
      <c r="H119" s="79"/>
      <c r="I119" s="67">
        <v>18000</v>
      </c>
    </row>
    <row r="120" spans="1:9" ht="12.75">
      <c r="A120" s="66">
        <v>16</v>
      </c>
      <c r="B120" s="86" t="s">
        <v>250</v>
      </c>
      <c r="C120" s="77" t="s">
        <v>92</v>
      </c>
      <c r="D120" s="85"/>
      <c r="E120" s="143">
        <v>30000</v>
      </c>
      <c r="F120" s="143"/>
      <c r="G120" s="26">
        <f t="shared" si="5"/>
        <v>30000</v>
      </c>
      <c r="H120" s="79"/>
      <c r="I120" s="67">
        <v>30000</v>
      </c>
    </row>
    <row r="121" spans="1:9" ht="12.75">
      <c r="A121" s="66">
        <v>17</v>
      </c>
      <c r="B121" s="86" t="s">
        <v>251</v>
      </c>
      <c r="C121" s="77" t="s">
        <v>92</v>
      </c>
      <c r="D121" s="85"/>
      <c r="E121" s="143">
        <v>50000</v>
      </c>
      <c r="F121" s="143"/>
      <c r="G121" s="26">
        <f t="shared" si="5"/>
        <v>50000</v>
      </c>
      <c r="H121" s="79"/>
      <c r="I121" s="67">
        <v>50000</v>
      </c>
    </row>
    <row r="122" spans="1:9" ht="12.75">
      <c r="A122" s="66">
        <v>18</v>
      </c>
      <c r="B122" s="86" t="s">
        <v>270</v>
      </c>
      <c r="C122" s="77" t="s">
        <v>92</v>
      </c>
      <c r="D122" s="85"/>
      <c r="E122" s="143">
        <v>20000</v>
      </c>
      <c r="F122" s="143"/>
      <c r="G122" s="26">
        <f t="shared" si="5"/>
        <v>20000</v>
      </c>
      <c r="H122" s="79"/>
      <c r="I122" s="67">
        <v>20000</v>
      </c>
    </row>
    <row r="123" spans="1:9" ht="12.75">
      <c r="A123" s="66">
        <v>19</v>
      </c>
      <c r="B123" s="86" t="s">
        <v>252</v>
      </c>
      <c r="C123" s="77" t="s">
        <v>92</v>
      </c>
      <c r="D123" s="85"/>
      <c r="E123" s="143">
        <v>35000</v>
      </c>
      <c r="F123" s="143"/>
      <c r="G123" s="26">
        <f t="shared" si="5"/>
        <v>35000</v>
      </c>
      <c r="H123" s="79"/>
      <c r="I123" s="67">
        <v>35000</v>
      </c>
    </row>
    <row r="124" spans="1:9" ht="12.75">
      <c r="A124" s="66">
        <v>20</v>
      </c>
      <c r="B124" s="86" t="s">
        <v>253</v>
      </c>
      <c r="C124" s="77" t="s">
        <v>92</v>
      </c>
      <c r="D124" s="85"/>
      <c r="E124" s="143">
        <v>16000</v>
      </c>
      <c r="F124" s="143"/>
      <c r="G124" s="26">
        <f t="shared" si="5"/>
        <v>16000</v>
      </c>
      <c r="H124" s="79"/>
      <c r="I124" s="67">
        <v>16000</v>
      </c>
    </row>
    <row r="125" spans="1:9" ht="12.75">
      <c r="A125" s="66">
        <v>21</v>
      </c>
      <c r="B125" s="86" t="s">
        <v>254</v>
      </c>
      <c r="C125" s="77" t="s">
        <v>92</v>
      </c>
      <c r="D125" s="85"/>
      <c r="E125" s="143">
        <v>3000</v>
      </c>
      <c r="F125" s="143"/>
      <c r="G125" s="26">
        <f t="shared" si="5"/>
        <v>3000</v>
      </c>
      <c r="H125" s="79"/>
      <c r="I125" s="67">
        <v>3000</v>
      </c>
    </row>
    <row r="126" spans="1:9" ht="12.75">
      <c r="A126" s="66">
        <v>22</v>
      </c>
      <c r="B126" s="86" t="s">
        <v>255</v>
      </c>
      <c r="C126" s="77" t="s">
        <v>92</v>
      </c>
      <c r="D126" s="85"/>
      <c r="E126" s="143">
        <v>4000</v>
      </c>
      <c r="F126" s="143"/>
      <c r="G126" s="26">
        <f t="shared" si="5"/>
        <v>4000</v>
      </c>
      <c r="H126" s="79"/>
      <c r="I126" s="67">
        <v>4000</v>
      </c>
    </row>
    <row r="127" spans="1:9" ht="12.75">
      <c r="A127" s="66">
        <v>23</v>
      </c>
      <c r="B127" s="86" t="s">
        <v>256</v>
      </c>
      <c r="C127" s="77" t="s">
        <v>92</v>
      </c>
      <c r="D127" s="85"/>
      <c r="E127" s="143">
        <v>15000</v>
      </c>
      <c r="F127" s="143"/>
      <c r="G127" s="26">
        <f t="shared" si="5"/>
        <v>15000</v>
      </c>
      <c r="H127" s="79"/>
      <c r="I127" s="67">
        <v>15000</v>
      </c>
    </row>
    <row r="128" spans="1:9" ht="12.75">
      <c r="A128" s="66">
        <v>24</v>
      </c>
      <c r="B128" s="86" t="s">
        <v>257</v>
      </c>
      <c r="C128" s="77" t="s">
        <v>92</v>
      </c>
      <c r="D128" s="85"/>
      <c r="E128" s="143">
        <v>30000</v>
      </c>
      <c r="F128" s="143"/>
      <c r="G128" s="26">
        <f t="shared" si="5"/>
        <v>30000</v>
      </c>
      <c r="H128" s="79"/>
      <c r="I128" s="67">
        <v>30000</v>
      </c>
    </row>
    <row r="129" spans="1:9" ht="12.75">
      <c r="A129" s="66">
        <v>25</v>
      </c>
      <c r="B129" s="86" t="s">
        <v>258</v>
      </c>
      <c r="C129" s="77" t="s">
        <v>92</v>
      </c>
      <c r="D129" s="85"/>
      <c r="E129" s="143">
        <v>5000</v>
      </c>
      <c r="F129" s="143">
        <v>2000</v>
      </c>
      <c r="G129" s="26">
        <f t="shared" si="5"/>
        <v>7000</v>
      </c>
      <c r="H129" s="79"/>
      <c r="I129" s="67">
        <v>7000</v>
      </c>
    </row>
    <row r="130" spans="1:9" ht="12.75">
      <c r="A130" s="66">
        <v>26</v>
      </c>
      <c r="B130" s="86" t="s">
        <v>264</v>
      </c>
      <c r="C130" s="77" t="s">
        <v>92</v>
      </c>
      <c r="D130" s="85"/>
      <c r="E130" s="143"/>
      <c r="F130" s="143">
        <v>28000</v>
      </c>
      <c r="G130" s="26">
        <f t="shared" si="5"/>
        <v>28000</v>
      </c>
      <c r="H130" s="79"/>
      <c r="I130" s="67">
        <v>28000</v>
      </c>
    </row>
    <row r="131" spans="1:9" ht="25.5" customHeight="1">
      <c r="A131" s="69"/>
      <c r="B131" s="60" t="s">
        <v>136</v>
      </c>
      <c r="C131" s="18">
        <f aca="true" t="shared" si="6" ref="C131:I131">C132+C163+C165</f>
        <v>0</v>
      </c>
      <c r="D131" s="18">
        <f t="shared" si="6"/>
        <v>1259000</v>
      </c>
      <c r="E131" s="18">
        <f t="shared" si="6"/>
        <v>1811000</v>
      </c>
      <c r="F131" s="18">
        <f t="shared" si="6"/>
        <v>0</v>
      </c>
      <c r="G131" s="18">
        <f t="shared" si="6"/>
        <v>1811000</v>
      </c>
      <c r="H131" s="18">
        <f t="shared" si="6"/>
        <v>1811000</v>
      </c>
      <c r="I131" s="18">
        <f t="shared" si="6"/>
        <v>0</v>
      </c>
    </row>
    <row r="132" spans="1:9" ht="12.75">
      <c r="A132" s="87">
        <v>67</v>
      </c>
      <c r="B132" s="88" t="s">
        <v>137</v>
      </c>
      <c r="C132" s="76">
        <f aca="true" t="shared" si="7" ref="C132:I132">C133+C137+C140+C143+C149+C152+C154+C160+C157</f>
        <v>0</v>
      </c>
      <c r="D132" s="76">
        <f t="shared" si="7"/>
        <v>1259000</v>
      </c>
      <c r="E132" s="76">
        <f t="shared" si="7"/>
        <v>1584000</v>
      </c>
      <c r="F132" s="76">
        <f t="shared" si="7"/>
        <v>0</v>
      </c>
      <c r="G132" s="76">
        <f t="shared" si="7"/>
        <v>1584000</v>
      </c>
      <c r="H132" s="76">
        <f t="shared" si="7"/>
        <v>1584000</v>
      </c>
      <c r="I132" s="76">
        <f t="shared" si="7"/>
        <v>0</v>
      </c>
    </row>
    <row r="133" spans="1:9" ht="12.75">
      <c r="A133" s="89"/>
      <c r="B133" s="90" t="s">
        <v>138</v>
      </c>
      <c r="C133" s="92"/>
      <c r="D133" s="92">
        <f>E133+F133</f>
        <v>106000</v>
      </c>
      <c r="E133" s="92">
        <f>E134+E135+E136</f>
        <v>106000</v>
      </c>
      <c r="F133" s="92">
        <f>F134+F135+F136</f>
        <v>0</v>
      </c>
      <c r="G133" s="92">
        <f>SUM(G134:G136)</f>
        <v>106000</v>
      </c>
      <c r="H133" s="92">
        <f>SUM(H134:H136)</f>
        <v>106000</v>
      </c>
      <c r="I133" s="92">
        <f>SUM(I134:I162)</f>
        <v>0</v>
      </c>
    </row>
    <row r="134" spans="1:9" ht="12.75">
      <c r="A134" s="93">
        <v>1</v>
      </c>
      <c r="B134" s="94" t="s">
        <v>139</v>
      </c>
      <c r="C134" s="95" t="s">
        <v>29</v>
      </c>
      <c r="D134" s="136"/>
      <c r="E134" s="136">
        <v>36000</v>
      </c>
      <c r="F134" s="136"/>
      <c r="G134" s="26">
        <f>E134+F134</f>
        <v>36000</v>
      </c>
      <c r="H134" s="26">
        <v>36000</v>
      </c>
      <c r="I134" s="91"/>
    </row>
    <row r="135" spans="1:9" ht="12.75">
      <c r="A135" s="93">
        <v>2</v>
      </c>
      <c r="B135" s="94" t="s">
        <v>140</v>
      </c>
      <c r="C135" s="95" t="s">
        <v>29</v>
      </c>
      <c r="D135" s="136"/>
      <c r="E135" s="136">
        <v>25000</v>
      </c>
      <c r="F135" s="136"/>
      <c r="G135" s="26">
        <f>E135+F135</f>
        <v>25000</v>
      </c>
      <c r="H135" s="26">
        <v>25000</v>
      </c>
      <c r="I135" s="91"/>
    </row>
    <row r="136" spans="1:9" ht="21" customHeight="1">
      <c r="A136" s="93">
        <v>3</v>
      </c>
      <c r="B136" s="94" t="s">
        <v>141</v>
      </c>
      <c r="C136" s="95" t="s">
        <v>29</v>
      </c>
      <c r="D136" s="136"/>
      <c r="E136" s="136">
        <v>45000</v>
      </c>
      <c r="F136" s="136"/>
      <c r="G136" s="26">
        <f>E136+F136</f>
        <v>45000</v>
      </c>
      <c r="H136" s="26">
        <v>45000</v>
      </c>
      <c r="I136" s="91"/>
    </row>
    <row r="137" spans="1:9" s="59" customFormat="1" ht="12.75">
      <c r="A137" s="96"/>
      <c r="B137" s="90" t="s">
        <v>142</v>
      </c>
      <c r="C137" s="27"/>
      <c r="D137" s="27">
        <f>E137+F137</f>
        <v>134000</v>
      </c>
      <c r="E137" s="27">
        <f>E138+E139</f>
        <v>134000</v>
      </c>
      <c r="F137" s="27"/>
      <c r="G137" s="27">
        <f>H137+I137</f>
        <v>134000</v>
      </c>
      <c r="H137" s="27">
        <f>SUM(H138:H139)</f>
        <v>134000</v>
      </c>
      <c r="I137" s="27">
        <f>SUM(I138:I139)</f>
        <v>0</v>
      </c>
    </row>
    <row r="138" spans="1:9" ht="12.75">
      <c r="A138" s="93">
        <v>6</v>
      </c>
      <c r="B138" s="97" t="s">
        <v>143</v>
      </c>
      <c r="C138" s="95" t="s">
        <v>29</v>
      </c>
      <c r="D138" s="136"/>
      <c r="E138" s="136">
        <v>4000</v>
      </c>
      <c r="F138" s="136"/>
      <c r="G138" s="26">
        <f>E138+F138</f>
        <v>4000</v>
      </c>
      <c r="H138" s="26">
        <v>4000</v>
      </c>
      <c r="I138" s="91"/>
    </row>
    <row r="139" spans="1:9" ht="25.5">
      <c r="A139" s="93">
        <v>7</v>
      </c>
      <c r="B139" s="97" t="s">
        <v>144</v>
      </c>
      <c r="C139" s="95" t="s">
        <v>29</v>
      </c>
      <c r="D139" s="136"/>
      <c r="E139" s="136">
        <v>130000</v>
      </c>
      <c r="F139" s="136"/>
      <c r="G139" s="26">
        <f>E139+F139</f>
        <v>130000</v>
      </c>
      <c r="H139" s="26">
        <v>130000</v>
      </c>
      <c r="I139" s="91"/>
    </row>
    <row r="140" spans="1:9" s="59" customFormat="1" ht="12.75">
      <c r="A140" s="96"/>
      <c r="B140" s="19" t="s">
        <v>145</v>
      </c>
      <c r="C140" s="27"/>
      <c r="D140" s="27">
        <f>E140+F140</f>
        <v>60000</v>
      </c>
      <c r="E140" s="27">
        <f>E141+E142</f>
        <v>60000</v>
      </c>
      <c r="F140" s="27">
        <f>F141+F142</f>
        <v>0</v>
      </c>
      <c r="G140" s="27">
        <f>G141+G142</f>
        <v>60000</v>
      </c>
      <c r="H140" s="27">
        <f>SUM(H141:H142)</f>
        <v>60000</v>
      </c>
      <c r="I140" s="27">
        <f>SUM(I141:I142)</f>
        <v>0</v>
      </c>
    </row>
    <row r="141" spans="1:9" ht="38.25">
      <c r="A141" s="93">
        <v>8</v>
      </c>
      <c r="B141" s="98" t="s">
        <v>146</v>
      </c>
      <c r="C141" s="95" t="s">
        <v>29</v>
      </c>
      <c r="D141" s="136"/>
      <c r="E141" s="136">
        <v>40000</v>
      </c>
      <c r="F141" s="136"/>
      <c r="G141" s="26">
        <f>E141+F141</f>
        <v>40000</v>
      </c>
      <c r="H141" s="26">
        <v>40000</v>
      </c>
      <c r="I141" s="91"/>
    </row>
    <row r="142" spans="1:9" ht="38.25">
      <c r="A142" s="93">
        <v>9</v>
      </c>
      <c r="B142" s="98" t="s">
        <v>147</v>
      </c>
      <c r="C142" s="95" t="s">
        <v>29</v>
      </c>
      <c r="D142" s="136"/>
      <c r="E142" s="136">
        <v>20000</v>
      </c>
      <c r="F142" s="136"/>
      <c r="G142" s="26">
        <f>E142+F142</f>
        <v>20000</v>
      </c>
      <c r="H142" s="26">
        <v>20000</v>
      </c>
      <c r="I142" s="91"/>
    </row>
    <row r="143" spans="1:9" s="59" customFormat="1" ht="12.75">
      <c r="A143" s="96"/>
      <c r="B143" s="19" t="s">
        <v>148</v>
      </c>
      <c r="C143" s="27">
        <f aca="true" t="shared" si="8" ref="C143:I143">SUM(C144:C148)</f>
        <v>0</v>
      </c>
      <c r="D143" s="27">
        <f t="shared" si="8"/>
        <v>0</v>
      </c>
      <c r="E143" s="27">
        <f t="shared" si="8"/>
        <v>325000</v>
      </c>
      <c r="F143" s="27">
        <f t="shared" si="8"/>
        <v>0</v>
      </c>
      <c r="G143" s="27">
        <f t="shared" si="8"/>
        <v>325000</v>
      </c>
      <c r="H143" s="27">
        <f t="shared" si="8"/>
        <v>325000</v>
      </c>
      <c r="I143" s="27">
        <f t="shared" si="8"/>
        <v>0</v>
      </c>
    </row>
    <row r="144" spans="1:9" ht="25.5">
      <c r="A144" s="93">
        <v>10</v>
      </c>
      <c r="B144" s="24" t="s">
        <v>149</v>
      </c>
      <c r="C144" s="95" t="s">
        <v>29</v>
      </c>
      <c r="D144" s="136"/>
      <c r="E144" s="136">
        <v>160000</v>
      </c>
      <c r="F144" s="136"/>
      <c r="G144" s="26">
        <f>E144+F144</f>
        <v>160000</v>
      </c>
      <c r="H144" s="26">
        <v>160000</v>
      </c>
      <c r="I144" s="91"/>
    </row>
    <row r="145" spans="1:9" ht="12.75">
      <c r="A145" s="93">
        <v>11</v>
      </c>
      <c r="B145" s="24" t="s">
        <v>150</v>
      </c>
      <c r="C145" s="95" t="s">
        <v>29</v>
      </c>
      <c r="D145" s="136"/>
      <c r="E145" s="136">
        <v>30000</v>
      </c>
      <c r="F145" s="136"/>
      <c r="G145" s="26">
        <f>E145+F145</f>
        <v>30000</v>
      </c>
      <c r="H145" s="26">
        <v>30000</v>
      </c>
      <c r="I145" s="91"/>
    </row>
    <row r="146" spans="1:9" ht="25.5">
      <c r="A146" s="93">
        <v>12</v>
      </c>
      <c r="B146" s="24" t="s">
        <v>151</v>
      </c>
      <c r="C146" s="95" t="s">
        <v>29</v>
      </c>
      <c r="D146" s="136"/>
      <c r="E146" s="136">
        <v>50000</v>
      </c>
      <c r="F146" s="136"/>
      <c r="G146" s="26">
        <f>E146+F146</f>
        <v>50000</v>
      </c>
      <c r="H146" s="26">
        <v>50000</v>
      </c>
      <c r="I146" s="91"/>
    </row>
    <row r="147" spans="1:9" ht="12.75">
      <c r="A147" s="93"/>
      <c r="B147" s="94" t="s">
        <v>152</v>
      </c>
      <c r="C147" s="95" t="s">
        <v>29</v>
      </c>
      <c r="D147" s="136"/>
      <c r="E147" s="136">
        <v>55000</v>
      </c>
      <c r="F147" s="136"/>
      <c r="G147" s="26">
        <f>E147+F147</f>
        <v>55000</v>
      </c>
      <c r="H147" s="26">
        <v>55000</v>
      </c>
      <c r="I147" s="91"/>
    </row>
    <row r="148" spans="1:9" ht="12.75">
      <c r="A148" s="93"/>
      <c r="B148" s="94" t="s">
        <v>153</v>
      </c>
      <c r="C148" s="95" t="s">
        <v>29</v>
      </c>
      <c r="D148" s="136"/>
      <c r="E148" s="136">
        <v>30000</v>
      </c>
      <c r="F148" s="136"/>
      <c r="G148" s="26">
        <f>E148+F148</f>
        <v>30000</v>
      </c>
      <c r="H148" s="26">
        <v>30000</v>
      </c>
      <c r="I148" s="91"/>
    </row>
    <row r="149" spans="1:9" s="59" customFormat="1" ht="12.75">
      <c r="A149" s="96"/>
      <c r="B149" s="19" t="s">
        <v>154</v>
      </c>
      <c r="C149" s="27"/>
      <c r="D149" s="27">
        <f>E149+F149</f>
        <v>200000</v>
      </c>
      <c r="E149" s="27">
        <f>E150+E151</f>
        <v>200000</v>
      </c>
      <c r="F149" s="27">
        <f>F150+F151</f>
        <v>0</v>
      </c>
      <c r="G149" s="27">
        <f>G150+G151</f>
        <v>200000</v>
      </c>
      <c r="H149" s="27">
        <f>H150+H151</f>
        <v>200000</v>
      </c>
      <c r="I149" s="27">
        <f>I150+I151</f>
        <v>0</v>
      </c>
    </row>
    <row r="150" spans="1:9" ht="12.75">
      <c r="A150" s="93">
        <v>13</v>
      </c>
      <c r="B150" s="24" t="s">
        <v>155</v>
      </c>
      <c r="C150" s="95" t="s">
        <v>29</v>
      </c>
      <c r="D150" s="136"/>
      <c r="E150" s="136">
        <v>170000</v>
      </c>
      <c r="F150" s="136"/>
      <c r="G150" s="26">
        <f>E150+F150</f>
        <v>170000</v>
      </c>
      <c r="H150" s="26">
        <v>170000</v>
      </c>
      <c r="I150" s="91"/>
    </row>
    <row r="151" spans="1:9" ht="12" customHeight="1">
      <c r="A151" s="93">
        <v>14</v>
      </c>
      <c r="B151" s="24" t="s">
        <v>156</v>
      </c>
      <c r="C151" s="95" t="s">
        <v>29</v>
      </c>
      <c r="D151" s="136"/>
      <c r="E151" s="136">
        <v>30000</v>
      </c>
      <c r="F151" s="136"/>
      <c r="G151" s="26">
        <f>E151+F151</f>
        <v>30000</v>
      </c>
      <c r="H151" s="26">
        <v>30000</v>
      </c>
      <c r="I151" s="91"/>
    </row>
    <row r="152" spans="1:9" s="59" customFormat="1" ht="12.75">
      <c r="A152" s="96"/>
      <c r="B152" s="19" t="s">
        <v>157</v>
      </c>
      <c r="C152" s="27"/>
      <c r="D152" s="27">
        <f>E152+F152</f>
        <v>11000</v>
      </c>
      <c r="E152" s="27">
        <f>F152+G152</f>
        <v>11000</v>
      </c>
      <c r="F152" s="27"/>
      <c r="G152" s="27">
        <f>H152+I152</f>
        <v>11000</v>
      </c>
      <c r="H152" s="27">
        <f>H153</f>
        <v>11000</v>
      </c>
      <c r="I152" s="27">
        <f>I153</f>
        <v>0</v>
      </c>
    </row>
    <row r="153" spans="1:9" ht="25.5">
      <c r="A153" s="93">
        <v>15</v>
      </c>
      <c r="B153" s="24" t="s">
        <v>158</v>
      </c>
      <c r="C153" s="95" t="s">
        <v>29</v>
      </c>
      <c r="D153" s="136"/>
      <c r="E153" s="136">
        <v>11000</v>
      </c>
      <c r="F153" s="136"/>
      <c r="G153" s="26">
        <f>E153+F153</f>
        <v>11000</v>
      </c>
      <c r="H153" s="26">
        <v>11000</v>
      </c>
      <c r="I153" s="91"/>
    </row>
    <row r="154" spans="1:9" s="59" customFormat="1" ht="12.75">
      <c r="A154" s="96"/>
      <c r="B154" s="19" t="s">
        <v>159</v>
      </c>
      <c r="C154" s="27"/>
      <c r="D154" s="27">
        <f>E154+F154</f>
        <v>260000</v>
      </c>
      <c r="E154" s="27">
        <f>E155+E156</f>
        <v>260000</v>
      </c>
      <c r="F154" s="27">
        <f>F155+F156</f>
        <v>0</v>
      </c>
      <c r="G154" s="27">
        <f>G155+G156</f>
        <v>260000</v>
      </c>
      <c r="H154" s="27">
        <f>H155+H156</f>
        <v>260000</v>
      </c>
      <c r="I154" s="27">
        <f>I155+I156</f>
        <v>0</v>
      </c>
    </row>
    <row r="155" spans="1:9" ht="12.75">
      <c r="A155" s="93">
        <v>16</v>
      </c>
      <c r="B155" s="24" t="s">
        <v>160</v>
      </c>
      <c r="C155" s="95" t="s">
        <v>29</v>
      </c>
      <c r="D155" s="136"/>
      <c r="E155" s="136">
        <v>170000</v>
      </c>
      <c r="F155" s="136"/>
      <c r="G155" s="26">
        <f>E155+F155</f>
        <v>170000</v>
      </c>
      <c r="H155" s="26">
        <v>170000</v>
      </c>
      <c r="I155" s="91"/>
    </row>
    <row r="156" spans="1:9" ht="25.5">
      <c r="A156" s="93">
        <v>17</v>
      </c>
      <c r="B156" s="24" t="s">
        <v>161</v>
      </c>
      <c r="C156" s="95" t="s">
        <v>29</v>
      </c>
      <c r="D156" s="24"/>
      <c r="E156" s="136">
        <v>90000</v>
      </c>
      <c r="F156" s="136"/>
      <c r="G156" s="26">
        <f>E156+F156</f>
        <v>90000</v>
      </c>
      <c r="H156" s="26">
        <v>90000</v>
      </c>
      <c r="I156" s="91"/>
    </row>
    <row r="157" spans="1:9" s="59" customFormat="1" ht="12.75">
      <c r="A157" s="96"/>
      <c r="B157" s="19" t="s">
        <v>162</v>
      </c>
      <c r="C157" s="27"/>
      <c r="D157" s="27">
        <f>E157+F157</f>
        <v>23000</v>
      </c>
      <c r="E157" s="27">
        <f>E158+E159</f>
        <v>23000</v>
      </c>
      <c r="F157" s="27">
        <f>F158+F159</f>
        <v>0</v>
      </c>
      <c r="G157" s="27">
        <f>G158+G159</f>
        <v>23000</v>
      </c>
      <c r="H157" s="27">
        <f>H158+H159</f>
        <v>23000</v>
      </c>
      <c r="I157" s="27">
        <f>I158+I159</f>
        <v>0</v>
      </c>
    </row>
    <row r="158" spans="1:9" ht="12.75">
      <c r="A158" s="93">
        <v>18</v>
      </c>
      <c r="B158" s="24" t="s">
        <v>163</v>
      </c>
      <c r="C158" s="95" t="s">
        <v>29</v>
      </c>
      <c r="D158" s="24"/>
      <c r="E158" s="136">
        <v>18000</v>
      </c>
      <c r="F158" s="136"/>
      <c r="G158" s="26">
        <f>E158+F158</f>
        <v>18000</v>
      </c>
      <c r="H158" s="26">
        <v>18000</v>
      </c>
      <c r="I158" s="91"/>
    </row>
    <row r="159" spans="1:9" ht="12.75">
      <c r="A159" s="93">
        <v>19</v>
      </c>
      <c r="B159" s="24" t="s">
        <v>164</v>
      </c>
      <c r="C159" s="95" t="s">
        <v>29</v>
      </c>
      <c r="D159" s="24"/>
      <c r="E159" s="136">
        <v>5000</v>
      </c>
      <c r="F159" s="136"/>
      <c r="G159" s="26">
        <f>E159+F159</f>
        <v>5000</v>
      </c>
      <c r="H159" s="26">
        <v>5000</v>
      </c>
      <c r="I159" s="91"/>
    </row>
    <row r="160" spans="1:9" s="59" customFormat="1" ht="12.75">
      <c r="A160" s="96"/>
      <c r="B160" s="19" t="s">
        <v>165</v>
      </c>
      <c r="C160" s="27"/>
      <c r="D160" s="27">
        <f>E160+F160</f>
        <v>465000</v>
      </c>
      <c r="E160" s="27">
        <f>E161+E162</f>
        <v>465000</v>
      </c>
      <c r="F160" s="27">
        <f>F161+F162</f>
        <v>0</v>
      </c>
      <c r="G160" s="27">
        <f>G161+G162</f>
        <v>465000</v>
      </c>
      <c r="H160" s="27">
        <f>H161+H162</f>
        <v>465000</v>
      </c>
      <c r="I160" s="27">
        <f>I161+I162</f>
        <v>0</v>
      </c>
    </row>
    <row r="161" spans="1:9" ht="25.5">
      <c r="A161" s="93">
        <v>20</v>
      </c>
      <c r="B161" s="24" t="s">
        <v>166</v>
      </c>
      <c r="C161" s="95" t="s">
        <v>29</v>
      </c>
      <c r="D161" s="24"/>
      <c r="E161" s="136">
        <v>15000</v>
      </c>
      <c r="F161" s="136"/>
      <c r="G161" s="26">
        <f>E161+F161</f>
        <v>15000</v>
      </c>
      <c r="H161" s="26">
        <v>15000</v>
      </c>
      <c r="I161" s="91"/>
    </row>
    <row r="162" spans="1:9" ht="25.5">
      <c r="A162" s="93">
        <v>21</v>
      </c>
      <c r="B162" s="24" t="s">
        <v>167</v>
      </c>
      <c r="C162" s="95" t="s">
        <v>29</v>
      </c>
      <c r="D162" s="24"/>
      <c r="E162" s="136">
        <v>450000</v>
      </c>
      <c r="F162" s="136"/>
      <c r="G162" s="26">
        <f>E162+F162</f>
        <v>450000</v>
      </c>
      <c r="H162" s="26">
        <v>450000</v>
      </c>
      <c r="I162" s="91"/>
    </row>
    <row r="163" spans="1:9" ht="25.5">
      <c r="A163" s="99"/>
      <c r="B163" s="100" t="s">
        <v>168</v>
      </c>
      <c r="C163" s="76">
        <f aca="true" t="shared" si="9" ref="C163:I163">SUM(C164:C164)</f>
        <v>0</v>
      </c>
      <c r="D163" s="76">
        <f t="shared" si="9"/>
        <v>0</v>
      </c>
      <c r="E163" s="76">
        <f t="shared" si="9"/>
        <v>9000</v>
      </c>
      <c r="F163" s="76">
        <f t="shared" si="9"/>
        <v>0</v>
      </c>
      <c r="G163" s="76">
        <f t="shared" si="9"/>
        <v>9000</v>
      </c>
      <c r="H163" s="76">
        <f t="shared" si="9"/>
        <v>9000</v>
      </c>
      <c r="I163" s="76">
        <f t="shared" si="9"/>
        <v>0</v>
      </c>
    </row>
    <row r="164" spans="1:9" s="101" customFormat="1" ht="12.75">
      <c r="A164" s="101">
        <v>1</v>
      </c>
      <c r="B164" s="102" t="s">
        <v>169</v>
      </c>
      <c r="C164" s="95" t="s">
        <v>29</v>
      </c>
      <c r="D164" s="103"/>
      <c r="E164" s="146">
        <v>9000</v>
      </c>
      <c r="F164" s="144"/>
      <c r="G164" s="55">
        <f>E164+F164</f>
        <v>9000</v>
      </c>
      <c r="H164" s="55">
        <v>9000</v>
      </c>
      <c r="I164" s="104"/>
    </row>
    <row r="165" spans="1:9" ht="12.75">
      <c r="A165" s="99"/>
      <c r="B165" s="100" t="s">
        <v>170</v>
      </c>
      <c r="C165" s="105">
        <f aca="true" t="shared" si="10" ref="C165:I165">SUM(C166:C169)</f>
        <v>0</v>
      </c>
      <c r="D165" s="105">
        <f t="shared" si="10"/>
        <v>0</v>
      </c>
      <c r="E165" s="105">
        <f t="shared" si="10"/>
        <v>218000</v>
      </c>
      <c r="F165" s="105">
        <f t="shared" si="10"/>
        <v>0</v>
      </c>
      <c r="G165" s="105">
        <f t="shared" si="10"/>
        <v>218000</v>
      </c>
      <c r="H165" s="105">
        <f t="shared" si="10"/>
        <v>218000</v>
      </c>
      <c r="I165" s="105">
        <f t="shared" si="10"/>
        <v>0</v>
      </c>
    </row>
    <row r="166" spans="1:9" ht="25.5">
      <c r="A166" s="63" t="s">
        <v>81</v>
      </c>
      <c r="B166" s="35" t="s">
        <v>171</v>
      </c>
      <c r="C166" s="65" t="s">
        <v>29</v>
      </c>
      <c r="D166" s="24" t="s">
        <v>172</v>
      </c>
      <c r="E166" s="136">
        <v>138000</v>
      </c>
      <c r="F166" s="136"/>
      <c r="G166" s="26">
        <f>E166+F166</f>
        <v>138000</v>
      </c>
      <c r="H166" s="26">
        <v>138000</v>
      </c>
      <c r="I166" s="55"/>
    </row>
    <row r="167" spans="1:9" ht="12.75">
      <c r="A167" s="63" t="s">
        <v>85</v>
      </c>
      <c r="B167" s="35" t="s">
        <v>173</v>
      </c>
      <c r="C167" s="65" t="s">
        <v>29</v>
      </c>
      <c r="D167" s="24"/>
      <c r="E167" s="136">
        <v>5000</v>
      </c>
      <c r="F167" s="136"/>
      <c r="G167" s="26">
        <f>E167+F167</f>
        <v>5000</v>
      </c>
      <c r="H167" s="67">
        <v>5000</v>
      </c>
      <c r="I167" s="55"/>
    </row>
    <row r="168" spans="1:9" ht="12.75">
      <c r="A168" s="63" t="s">
        <v>174</v>
      </c>
      <c r="B168" s="35" t="s">
        <v>175</v>
      </c>
      <c r="C168" s="65" t="s">
        <v>29</v>
      </c>
      <c r="D168" s="24"/>
      <c r="E168" s="136">
        <v>57000</v>
      </c>
      <c r="F168" s="136"/>
      <c r="G168" s="26">
        <f>E168+F168</f>
        <v>57000</v>
      </c>
      <c r="H168" s="67">
        <v>57000</v>
      </c>
      <c r="I168" s="55"/>
    </row>
    <row r="169" spans="1:9" ht="12.75">
      <c r="A169" s="63" t="s">
        <v>87</v>
      </c>
      <c r="B169" s="35" t="s">
        <v>176</v>
      </c>
      <c r="C169" s="65" t="s">
        <v>29</v>
      </c>
      <c r="D169" s="24"/>
      <c r="E169" s="136">
        <v>18000</v>
      </c>
      <c r="F169" s="136"/>
      <c r="G169" s="26">
        <f>E169+F169</f>
        <v>18000</v>
      </c>
      <c r="H169" s="67">
        <v>18000</v>
      </c>
      <c r="I169" s="55"/>
    </row>
    <row r="170" spans="1:9" ht="25.5">
      <c r="A170" s="106"/>
      <c r="B170" s="107" t="s">
        <v>177</v>
      </c>
      <c r="C170" s="16"/>
      <c r="D170" s="14"/>
      <c r="E170" s="108">
        <f>E171+E173+E193</f>
        <v>915000</v>
      </c>
      <c r="F170" s="108">
        <f>F171+F173+F193</f>
        <v>0</v>
      </c>
      <c r="G170" s="108">
        <f>G171+G173+G193</f>
        <v>915000</v>
      </c>
      <c r="H170" s="108">
        <f>H171+H173+H193</f>
        <v>915000</v>
      </c>
      <c r="I170" s="108">
        <f>I171+I173+I193</f>
        <v>0</v>
      </c>
    </row>
    <row r="171" spans="1:9" s="59" customFormat="1" ht="12.75">
      <c r="A171" s="109"/>
      <c r="B171" s="109" t="s">
        <v>178</v>
      </c>
      <c r="C171" s="109"/>
      <c r="D171" s="109"/>
      <c r="E171" s="110">
        <f>E172</f>
        <v>113000</v>
      </c>
      <c r="F171" s="110">
        <f>F172</f>
        <v>0</v>
      </c>
      <c r="G171" s="110">
        <f>G172</f>
        <v>113000</v>
      </c>
      <c r="H171" s="110">
        <f>H172</f>
        <v>113000</v>
      </c>
      <c r="I171" s="110">
        <f>I172</f>
        <v>0</v>
      </c>
    </row>
    <row r="172" spans="1:9" ht="38.25">
      <c r="A172" s="35">
        <v>1</v>
      </c>
      <c r="B172" s="30" t="s">
        <v>179</v>
      </c>
      <c r="C172" s="95" t="s">
        <v>180</v>
      </c>
      <c r="D172" s="35"/>
      <c r="E172" s="26">
        <v>113000</v>
      </c>
      <c r="F172" s="26"/>
      <c r="G172" s="26">
        <f>E172+F172</f>
        <v>113000</v>
      </c>
      <c r="H172" s="111">
        <v>113000</v>
      </c>
      <c r="I172" s="112"/>
    </row>
    <row r="173" spans="1:9" s="59" customFormat="1" ht="12.75">
      <c r="A173" s="109"/>
      <c r="B173" s="109" t="s">
        <v>181</v>
      </c>
      <c r="C173" s="109"/>
      <c r="D173" s="51"/>
      <c r="E173" s="110">
        <f>E174+E176+E178+E180+E182+E184+E187+E189+E191</f>
        <v>259000</v>
      </c>
      <c r="F173" s="110"/>
      <c r="G173" s="110">
        <f>G174+G176+G178+G180+G182+G184+G187+G189+G191</f>
        <v>259000</v>
      </c>
      <c r="H173" s="110">
        <f>H174+H176+H178+H180+H182+H184+H187+H189+H191</f>
        <v>259000</v>
      </c>
      <c r="I173" s="110">
        <f>I174+I176+I178+I180+I182+I184+I187+I189+I191</f>
        <v>0</v>
      </c>
    </row>
    <row r="174" spans="1:9" s="59" customFormat="1" ht="12.75">
      <c r="A174" s="113"/>
      <c r="B174" s="113" t="s">
        <v>182</v>
      </c>
      <c r="C174" s="113"/>
      <c r="D174" s="113"/>
      <c r="E174" s="114">
        <f>E175</f>
        <v>40000</v>
      </c>
      <c r="F174" s="114">
        <f>F175</f>
        <v>0</v>
      </c>
      <c r="G174" s="114">
        <f>G175</f>
        <v>40000</v>
      </c>
      <c r="H174" s="114">
        <f>H175</f>
        <v>40000</v>
      </c>
      <c r="I174" s="114">
        <f>I175</f>
        <v>0</v>
      </c>
    </row>
    <row r="175" spans="1:9" ht="12.75">
      <c r="A175" s="35">
        <v>2</v>
      </c>
      <c r="B175" s="115" t="s">
        <v>183</v>
      </c>
      <c r="C175" s="95" t="s">
        <v>184</v>
      </c>
      <c r="D175" s="35"/>
      <c r="E175" s="26">
        <v>40000</v>
      </c>
      <c r="F175" s="26"/>
      <c r="G175" s="26">
        <f>E175+F175</f>
        <v>40000</v>
      </c>
      <c r="H175" s="111">
        <v>40000</v>
      </c>
      <c r="I175" s="112"/>
    </row>
    <row r="176" spans="1:9" s="59" customFormat="1" ht="21" customHeight="1">
      <c r="A176" s="113"/>
      <c r="B176" s="116" t="s">
        <v>185</v>
      </c>
      <c r="C176" s="113"/>
      <c r="D176" s="113"/>
      <c r="E176" s="114">
        <f>E177</f>
        <v>20000</v>
      </c>
      <c r="F176" s="114">
        <f>F177</f>
        <v>0</v>
      </c>
      <c r="G176" s="114">
        <f>G177</f>
        <v>20000</v>
      </c>
      <c r="H176" s="114">
        <f>H177</f>
        <v>20000</v>
      </c>
      <c r="I176" s="114">
        <f>I177</f>
        <v>0</v>
      </c>
    </row>
    <row r="177" spans="1:9" ht="12.75">
      <c r="A177" s="35">
        <v>3</v>
      </c>
      <c r="B177" s="117" t="s">
        <v>186</v>
      </c>
      <c r="C177" s="95" t="s">
        <v>184</v>
      </c>
      <c r="D177" s="35"/>
      <c r="E177" s="26">
        <v>20000</v>
      </c>
      <c r="F177" s="26"/>
      <c r="G177" s="26">
        <f>E177+F177</f>
        <v>20000</v>
      </c>
      <c r="H177" s="112">
        <v>20000</v>
      </c>
      <c r="I177" s="112"/>
    </row>
    <row r="178" spans="1:9" s="59" customFormat="1" ht="12.75">
      <c r="A178" s="113"/>
      <c r="B178" s="113" t="s">
        <v>187</v>
      </c>
      <c r="C178" s="113"/>
      <c r="D178" s="113"/>
      <c r="E178" s="114">
        <f>E179</f>
        <v>25000</v>
      </c>
      <c r="F178" s="114">
        <f>F179</f>
        <v>0</v>
      </c>
      <c r="G178" s="114">
        <f>G179</f>
        <v>25000</v>
      </c>
      <c r="H178" s="114">
        <f>H179</f>
        <v>25000</v>
      </c>
      <c r="I178" s="114">
        <f>I179</f>
        <v>0</v>
      </c>
    </row>
    <row r="179" spans="1:9" ht="38.25">
      <c r="A179" s="35">
        <v>4</v>
      </c>
      <c r="B179" s="118" t="s">
        <v>188</v>
      </c>
      <c r="C179" s="95" t="s">
        <v>184</v>
      </c>
      <c r="D179" s="35"/>
      <c r="E179" s="26">
        <v>25000</v>
      </c>
      <c r="F179" s="26"/>
      <c r="G179" s="26">
        <f>E179+F179</f>
        <v>25000</v>
      </c>
      <c r="H179" s="112">
        <v>25000</v>
      </c>
      <c r="I179" s="112"/>
    </row>
    <row r="180" spans="1:9" s="59" customFormat="1" ht="12.75">
      <c r="A180" s="113"/>
      <c r="B180" s="119" t="s">
        <v>189</v>
      </c>
      <c r="C180" s="113"/>
      <c r="D180" s="113"/>
      <c r="E180" s="114">
        <f>E181</f>
        <v>30000</v>
      </c>
      <c r="F180" s="114">
        <f>F181</f>
        <v>0</v>
      </c>
      <c r="G180" s="114">
        <f>G181</f>
        <v>30000</v>
      </c>
      <c r="H180" s="114">
        <f>H181</f>
        <v>30000</v>
      </c>
      <c r="I180" s="114">
        <f>I181</f>
        <v>0</v>
      </c>
    </row>
    <row r="181" spans="1:9" ht="12.75">
      <c r="A181" s="35">
        <v>5</v>
      </c>
      <c r="B181" s="120" t="s">
        <v>190</v>
      </c>
      <c r="C181" s="95" t="s">
        <v>184</v>
      </c>
      <c r="D181" s="35"/>
      <c r="E181" s="26">
        <v>30000</v>
      </c>
      <c r="F181" s="26"/>
      <c r="G181" s="26">
        <f>E181+F181</f>
        <v>30000</v>
      </c>
      <c r="H181" s="112">
        <v>30000</v>
      </c>
      <c r="I181" s="112"/>
    </row>
    <row r="182" spans="1:9" s="59" customFormat="1" ht="12.75">
      <c r="A182" s="113"/>
      <c r="B182" s="119" t="s">
        <v>191</v>
      </c>
      <c r="C182" s="113"/>
      <c r="D182" s="113"/>
      <c r="E182" s="114">
        <f>E183</f>
        <v>20000</v>
      </c>
      <c r="F182" s="114">
        <f>F183</f>
        <v>0</v>
      </c>
      <c r="G182" s="114">
        <f>G183</f>
        <v>20000</v>
      </c>
      <c r="H182" s="114">
        <f>H183</f>
        <v>20000</v>
      </c>
      <c r="I182" s="114">
        <f>I183</f>
        <v>0</v>
      </c>
    </row>
    <row r="183" spans="1:9" ht="12.75">
      <c r="A183" s="35">
        <v>6</v>
      </c>
      <c r="B183" s="121" t="s">
        <v>192</v>
      </c>
      <c r="C183" s="95" t="s">
        <v>184</v>
      </c>
      <c r="D183" s="35"/>
      <c r="E183" s="26">
        <v>20000</v>
      </c>
      <c r="F183" s="26"/>
      <c r="G183" s="26">
        <f>E183+F183</f>
        <v>20000</v>
      </c>
      <c r="H183" s="112">
        <v>20000</v>
      </c>
      <c r="I183" s="112"/>
    </row>
    <row r="184" spans="1:9" s="59" customFormat="1" ht="15.75" customHeight="1">
      <c r="A184" s="113"/>
      <c r="B184" s="122" t="s">
        <v>193</v>
      </c>
      <c r="C184" s="113"/>
      <c r="D184" s="113"/>
      <c r="E184" s="114">
        <f>E185+E186</f>
        <v>14000</v>
      </c>
      <c r="F184" s="114">
        <f>F185+F186</f>
        <v>0</v>
      </c>
      <c r="G184" s="114">
        <f>G185+G186</f>
        <v>14000</v>
      </c>
      <c r="H184" s="114">
        <f>H185+H186</f>
        <v>14000</v>
      </c>
      <c r="I184" s="114">
        <f>I185+I186</f>
        <v>0</v>
      </c>
    </row>
    <row r="185" spans="1:9" ht="12.75">
      <c r="A185" s="35">
        <v>7</v>
      </c>
      <c r="B185" s="123" t="s">
        <v>194</v>
      </c>
      <c r="C185" s="95" t="s">
        <v>184</v>
      </c>
      <c r="D185" s="35"/>
      <c r="E185" s="26">
        <v>8000</v>
      </c>
      <c r="F185" s="26"/>
      <c r="G185" s="26">
        <f>E185+F185</f>
        <v>8000</v>
      </c>
      <c r="H185" s="112">
        <v>8000</v>
      </c>
      <c r="I185" s="112"/>
    </row>
    <row r="186" spans="1:9" ht="12.75">
      <c r="A186" s="35">
        <v>8</v>
      </c>
      <c r="B186" s="123" t="s">
        <v>195</v>
      </c>
      <c r="C186" s="95" t="s">
        <v>184</v>
      </c>
      <c r="D186" s="35"/>
      <c r="E186" s="26">
        <v>6000</v>
      </c>
      <c r="F186" s="26"/>
      <c r="G186" s="26">
        <f>E186+F186</f>
        <v>6000</v>
      </c>
      <c r="H186" s="112">
        <v>6000</v>
      </c>
      <c r="I186" s="112"/>
    </row>
    <row r="187" spans="1:9" s="59" customFormat="1" ht="12.75">
      <c r="A187" s="113"/>
      <c r="B187" s="124" t="s">
        <v>196</v>
      </c>
      <c r="C187" s="113"/>
      <c r="D187" s="113"/>
      <c r="E187" s="114">
        <f>F187+G187</f>
        <v>45000</v>
      </c>
      <c r="F187" s="114"/>
      <c r="G187" s="114">
        <f>H187+I187</f>
        <v>45000</v>
      </c>
      <c r="H187" s="114">
        <f>H188</f>
        <v>45000</v>
      </c>
      <c r="I187" s="114">
        <f>I188</f>
        <v>0</v>
      </c>
    </row>
    <row r="188" spans="1:9" ht="12.75">
      <c r="A188" s="35">
        <v>9</v>
      </c>
      <c r="B188" s="123" t="s">
        <v>197</v>
      </c>
      <c r="C188" s="95" t="s">
        <v>184</v>
      </c>
      <c r="D188" s="35"/>
      <c r="E188" s="26">
        <v>45000</v>
      </c>
      <c r="F188" s="26"/>
      <c r="G188" s="26">
        <f>E188+F188</f>
        <v>45000</v>
      </c>
      <c r="H188" s="112">
        <v>45000</v>
      </c>
      <c r="I188" s="112"/>
    </row>
    <row r="189" spans="1:9" ht="12.75">
      <c r="A189" s="125"/>
      <c r="B189" s="124" t="s">
        <v>198</v>
      </c>
      <c r="C189" s="125"/>
      <c r="D189" s="125"/>
      <c r="E189" s="114">
        <f>E190</f>
        <v>60000</v>
      </c>
      <c r="F189" s="114">
        <f>F190</f>
        <v>0</v>
      </c>
      <c r="G189" s="114">
        <f>G190</f>
        <v>60000</v>
      </c>
      <c r="H189" s="114">
        <f>H190</f>
        <v>60000</v>
      </c>
      <c r="I189" s="126">
        <f>I190</f>
        <v>0</v>
      </c>
    </row>
    <row r="190" spans="1:9" ht="38.25">
      <c r="A190" s="127">
        <v>10</v>
      </c>
      <c r="B190" s="123" t="s">
        <v>199</v>
      </c>
      <c r="C190" s="95" t="s">
        <v>184</v>
      </c>
      <c r="D190" s="35"/>
      <c r="E190" s="26">
        <v>60000</v>
      </c>
      <c r="F190" s="26"/>
      <c r="G190" s="26">
        <f>E190+F190</f>
        <v>60000</v>
      </c>
      <c r="H190" s="112">
        <v>60000</v>
      </c>
      <c r="I190" s="112"/>
    </row>
    <row r="191" spans="1:9" ht="12.75">
      <c r="A191" s="113"/>
      <c r="B191" s="122" t="s">
        <v>200</v>
      </c>
      <c r="C191" s="113"/>
      <c r="D191" s="113"/>
      <c r="E191" s="114">
        <f>E192</f>
        <v>5000</v>
      </c>
      <c r="F191" s="114">
        <f>F192</f>
        <v>0</v>
      </c>
      <c r="G191" s="114">
        <f>G192</f>
        <v>5000</v>
      </c>
      <c r="H191" s="114">
        <f>H192</f>
        <v>5000</v>
      </c>
      <c r="I191" s="114">
        <f>I192</f>
        <v>0</v>
      </c>
    </row>
    <row r="192" spans="1:9" ht="12.75">
      <c r="A192" s="35">
        <v>11</v>
      </c>
      <c r="B192" s="123" t="s">
        <v>201</v>
      </c>
      <c r="C192" s="95" t="s">
        <v>184</v>
      </c>
      <c r="D192" s="35"/>
      <c r="E192" s="26">
        <v>5000</v>
      </c>
      <c r="F192" s="26"/>
      <c r="G192" s="26">
        <f>E192+F192</f>
        <v>5000</v>
      </c>
      <c r="H192" s="112">
        <v>5000</v>
      </c>
      <c r="I192" s="112"/>
    </row>
    <row r="193" spans="1:9" ht="12.75">
      <c r="A193" s="109"/>
      <c r="B193" s="109" t="s">
        <v>202</v>
      </c>
      <c r="C193" s="109"/>
      <c r="D193" s="109"/>
      <c r="E193" s="110">
        <f>E194+E196+E198+E200+E204+E206+E208+E202</f>
        <v>543000</v>
      </c>
      <c r="F193" s="110"/>
      <c r="G193" s="110">
        <f>H193+I193</f>
        <v>543000</v>
      </c>
      <c r="H193" s="110">
        <f>H194+H196+H198+H200+H202+H204+H206+H208</f>
        <v>543000</v>
      </c>
      <c r="I193" s="110">
        <f>I194+I196+I198+I200+I202+I204+I206+I208</f>
        <v>0</v>
      </c>
    </row>
    <row r="194" spans="1:9" s="59" customFormat="1" ht="12.75">
      <c r="A194" s="113"/>
      <c r="B194" s="113" t="s">
        <v>203</v>
      </c>
      <c r="C194" s="113"/>
      <c r="D194" s="113"/>
      <c r="E194" s="114">
        <f>F194+G194</f>
        <v>460500</v>
      </c>
      <c r="F194" s="114"/>
      <c r="G194" s="114">
        <f aca="true" t="shared" si="11" ref="G194:G202">H194+I194</f>
        <v>460500</v>
      </c>
      <c r="H194" s="114">
        <f>H195</f>
        <v>460500</v>
      </c>
      <c r="I194" s="114">
        <f>I195</f>
        <v>0</v>
      </c>
    </row>
    <row r="195" spans="1:9" ht="12.75">
      <c r="A195" s="35">
        <v>12</v>
      </c>
      <c r="B195" s="30" t="s">
        <v>204</v>
      </c>
      <c r="C195" s="95" t="s">
        <v>205</v>
      </c>
      <c r="D195" s="35"/>
      <c r="E195" s="26">
        <v>460500</v>
      </c>
      <c r="F195" s="26"/>
      <c r="G195" s="26">
        <f>E195+F195</f>
        <v>460500</v>
      </c>
      <c r="H195" s="112">
        <v>460500</v>
      </c>
      <c r="I195" s="112"/>
    </row>
    <row r="196" spans="1:9" s="59" customFormat="1" ht="12.75">
      <c r="A196" s="113"/>
      <c r="B196" s="113" t="s">
        <v>206</v>
      </c>
      <c r="C196" s="113"/>
      <c r="D196" s="113"/>
      <c r="E196" s="114">
        <f>F196+G196</f>
        <v>8000</v>
      </c>
      <c r="F196" s="114"/>
      <c r="G196" s="114">
        <f t="shared" si="11"/>
        <v>8000</v>
      </c>
      <c r="H196" s="114">
        <f>H197</f>
        <v>8000</v>
      </c>
      <c r="I196" s="114">
        <f>I197</f>
        <v>0</v>
      </c>
    </row>
    <row r="197" spans="1:9" ht="12.75">
      <c r="A197" s="35">
        <v>13</v>
      </c>
      <c r="B197" s="30" t="s">
        <v>207</v>
      </c>
      <c r="C197" s="95" t="s">
        <v>205</v>
      </c>
      <c r="D197" s="35"/>
      <c r="E197" s="26">
        <v>8000</v>
      </c>
      <c r="F197" s="26"/>
      <c r="G197" s="26">
        <f>E197+F197</f>
        <v>8000</v>
      </c>
      <c r="H197" s="112">
        <v>8000</v>
      </c>
      <c r="I197" s="112"/>
    </row>
    <row r="198" spans="1:9" s="59" customFormat="1" ht="12.75">
      <c r="A198" s="113"/>
      <c r="B198" s="113" t="s">
        <v>208</v>
      </c>
      <c r="C198" s="113"/>
      <c r="D198" s="113"/>
      <c r="E198" s="114">
        <f>F198+G198</f>
        <v>8000</v>
      </c>
      <c r="F198" s="114"/>
      <c r="G198" s="114">
        <f t="shared" si="11"/>
        <v>8000</v>
      </c>
      <c r="H198" s="114">
        <f>SUM(H199:H199)</f>
        <v>8000</v>
      </c>
      <c r="I198" s="114">
        <f>SUM(I199:I199)</f>
        <v>0</v>
      </c>
    </row>
    <row r="199" spans="1:9" ht="12.75">
      <c r="A199" s="35">
        <v>14</v>
      </c>
      <c r="B199" s="30" t="s">
        <v>209</v>
      </c>
      <c r="C199" s="95" t="s">
        <v>205</v>
      </c>
      <c r="D199" s="35"/>
      <c r="E199" s="26">
        <v>8000</v>
      </c>
      <c r="F199" s="26"/>
      <c r="G199" s="26">
        <f>E199+F199</f>
        <v>8000</v>
      </c>
      <c r="H199" s="112">
        <v>8000</v>
      </c>
      <c r="I199" s="112"/>
    </row>
    <row r="200" spans="1:9" s="59" customFormat="1" ht="12.75">
      <c r="A200" s="113"/>
      <c r="B200" s="113" t="s">
        <v>210</v>
      </c>
      <c r="C200" s="113"/>
      <c r="D200" s="113"/>
      <c r="E200" s="114">
        <f>F200+G200</f>
        <v>8000</v>
      </c>
      <c r="F200" s="114"/>
      <c r="G200" s="114">
        <f t="shared" si="11"/>
        <v>8000</v>
      </c>
      <c r="H200" s="114">
        <f>SUM(H201:H201)</f>
        <v>8000</v>
      </c>
      <c r="I200" s="114">
        <f>SUM(I201:I201)</f>
        <v>0</v>
      </c>
    </row>
    <row r="201" spans="1:9" ht="12.75">
      <c r="A201" s="35">
        <v>15</v>
      </c>
      <c r="B201" s="115" t="s">
        <v>211</v>
      </c>
      <c r="C201" s="95" t="s">
        <v>205</v>
      </c>
      <c r="D201" s="35"/>
      <c r="E201" s="26">
        <v>8000</v>
      </c>
      <c r="F201" s="26"/>
      <c r="G201" s="26">
        <f>E201+F201</f>
        <v>8000</v>
      </c>
      <c r="H201" s="112">
        <v>8000</v>
      </c>
      <c r="I201" s="112"/>
    </row>
    <row r="202" spans="1:9" s="59" customFormat="1" ht="12.75">
      <c r="A202" s="113"/>
      <c r="B202" s="116" t="s">
        <v>212</v>
      </c>
      <c r="C202" s="113"/>
      <c r="D202" s="113"/>
      <c r="E202" s="114">
        <f>F202+G202</f>
        <v>20000</v>
      </c>
      <c r="F202" s="114"/>
      <c r="G202" s="114">
        <f t="shared" si="11"/>
        <v>20000</v>
      </c>
      <c r="H202" s="114">
        <f>SUM(H203:H203)</f>
        <v>20000</v>
      </c>
      <c r="I202" s="114">
        <f>SUM(I203:I203)</f>
        <v>0</v>
      </c>
    </row>
    <row r="203" spans="1:9" ht="12.75">
      <c r="A203" s="35">
        <v>16</v>
      </c>
      <c r="B203" s="121" t="s">
        <v>213</v>
      </c>
      <c r="C203" s="95" t="s">
        <v>205</v>
      </c>
      <c r="D203" s="35"/>
      <c r="E203" s="26">
        <v>20000</v>
      </c>
      <c r="F203" s="26"/>
      <c r="G203" s="26">
        <f>E203+F203</f>
        <v>20000</v>
      </c>
      <c r="H203" s="112">
        <v>20000</v>
      </c>
      <c r="I203" s="112"/>
    </row>
    <row r="204" spans="1:242" s="113" customFormat="1" ht="12.75">
      <c r="A204" s="128"/>
      <c r="B204" s="113" t="s">
        <v>214</v>
      </c>
      <c r="E204" s="114">
        <f>F204+G204</f>
        <v>6000</v>
      </c>
      <c r="F204" s="114"/>
      <c r="G204" s="114">
        <f>H204+I204</f>
        <v>6000</v>
      </c>
      <c r="H204" s="114">
        <f>H205</f>
        <v>6000</v>
      </c>
      <c r="I204" s="114">
        <f>I205</f>
        <v>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132" customFormat="1" ht="12.75">
      <c r="A205" s="56">
        <v>17</v>
      </c>
      <c r="B205" s="129" t="s">
        <v>215</v>
      </c>
      <c r="C205" s="95" t="s">
        <v>205</v>
      </c>
      <c r="D205" s="130"/>
      <c r="E205" s="145">
        <v>6000</v>
      </c>
      <c r="F205" s="147"/>
      <c r="G205" s="26">
        <f>E205+F205</f>
        <v>6000</v>
      </c>
      <c r="H205" s="26">
        <v>6000</v>
      </c>
      <c r="I205" s="131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</row>
    <row r="206" spans="1:242" s="113" customFormat="1" ht="12.75">
      <c r="A206" s="128"/>
      <c r="B206" s="113" t="s">
        <v>200</v>
      </c>
      <c r="E206" s="114">
        <f>F206+G206</f>
        <v>2500</v>
      </c>
      <c r="F206" s="114"/>
      <c r="G206" s="114">
        <f>H206+I206</f>
        <v>2500</v>
      </c>
      <c r="H206" s="114">
        <f>H207</f>
        <v>2500</v>
      </c>
      <c r="I206" s="114">
        <f>I207</f>
        <v>0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</row>
    <row r="207" spans="1:242" s="132" customFormat="1" ht="12.75">
      <c r="A207" s="56">
        <v>18</v>
      </c>
      <c r="B207" s="129" t="s">
        <v>216</v>
      </c>
      <c r="C207" s="95" t="s">
        <v>205</v>
      </c>
      <c r="D207" s="130"/>
      <c r="E207" s="145">
        <v>2500</v>
      </c>
      <c r="F207" s="147"/>
      <c r="G207" s="26">
        <f>E207+F207</f>
        <v>2500</v>
      </c>
      <c r="H207" s="26">
        <v>2500</v>
      </c>
      <c r="I207" s="131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132" customFormat="1" ht="12.75">
      <c r="A208" s="128"/>
      <c r="B208" s="113" t="s">
        <v>217</v>
      </c>
      <c r="C208" s="114"/>
      <c r="D208" s="114" t="e">
        <f>SUM(#REF!)</f>
        <v>#REF!</v>
      </c>
      <c r="E208" s="114">
        <f>SUM(E209:E210)</f>
        <v>30000</v>
      </c>
      <c r="F208" s="114">
        <f>SUM(F209:F210)</f>
        <v>0</v>
      </c>
      <c r="G208" s="114">
        <f>SUM(G209:G210)</f>
        <v>30000</v>
      </c>
      <c r="H208" s="114">
        <f>SUM(H209:H210)</f>
        <v>30000</v>
      </c>
      <c r="I208" s="114">
        <f>SUM(I209:I210)</f>
        <v>0</v>
      </c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132" customFormat="1" ht="12.75">
      <c r="A209" s="56">
        <v>21</v>
      </c>
      <c r="B209" s="149" t="s">
        <v>260</v>
      </c>
      <c r="C209" s="95" t="s">
        <v>205</v>
      </c>
      <c r="D209" s="150"/>
      <c r="E209" s="151">
        <v>23500</v>
      </c>
      <c r="F209" s="151"/>
      <c r="G209" s="26">
        <f>E209+F209</f>
        <v>23500</v>
      </c>
      <c r="H209" s="152">
        <v>23500</v>
      </c>
      <c r="I209" s="153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132" customFormat="1" ht="12.75">
      <c r="A210" s="56">
        <v>22</v>
      </c>
      <c r="B210" s="149" t="s">
        <v>261</v>
      </c>
      <c r="C210" s="95" t="s">
        <v>205</v>
      </c>
      <c r="D210" s="150"/>
      <c r="E210" s="151">
        <v>6500</v>
      </c>
      <c r="F210" s="151"/>
      <c r="G210" s="26">
        <f>E210+F210</f>
        <v>6500</v>
      </c>
      <c r="H210" s="152">
        <v>6500</v>
      </c>
      <c r="I210" s="153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13" ht="12.75">
      <c r="A211" s="133" t="s">
        <v>218</v>
      </c>
      <c r="B211" s="134" t="s">
        <v>219</v>
      </c>
      <c r="C211" s="134"/>
      <c r="D211" s="134"/>
      <c r="E211" s="148">
        <f>SUM(E212:E237)</f>
        <v>10446000</v>
      </c>
      <c r="F211" s="148">
        <f>SUM(F212:F237)</f>
        <v>153000</v>
      </c>
      <c r="G211" s="148">
        <f>SUM(G212:G237)</f>
        <v>10599000</v>
      </c>
      <c r="H211" s="148">
        <f>SUM(H212:H237)</f>
        <v>10366000</v>
      </c>
      <c r="I211" s="148">
        <f>SUM(I212:I237)</f>
        <v>233000</v>
      </c>
      <c r="M211" s="159"/>
    </row>
    <row r="212" spans="1:9" ht="12.75">
      <c r="A212" s="24">
        <v>1</v>
      </c>
      <c r="B212" s="135" t="s">
        <v>220</v>
      </c>
      <c r="C212" s="25" t="s">
        <v>42</v>
      </c>
      <c r="D212" s="24"/>
      <c r="E212" s="136">
        <v>511000</v>
      </c>
      <c r="F212" s="136"/>
      <c r="G212" s="39">
        <f>E212+F212</f>
        <v>511000</v>
      </c>
      <c r="H212" s="39">
        <v>511000</v>
      </c>
      <c r="I212" s="39"/>
    </row>
    <row r="213" spans="1:9" ht="25.5">
      <c r="A213" s="24">
        <v>2</v>
      </c>
      <c r="B213" s="135" t="s">
        <v>221</v>
      </c>
      <c r="C213" s="25" t="s">
        <v>42</v>
      </c>
      <c r="D213" s="24"/>
      <c r="E213" s="136">
        <v>926000</v>
      </c>
      <c r="F213" s="136"/>
      <c r="G213" s="39">
        <f aca="true" t="shared" si="12" ref="G213:G237">E213+F213</f>
        <v>926000</v>
      </c>
      <c r="H213" s="39">
        <v>926000</v>
      </c>
      <c r="I213" s="39"/>
    </row>
    <row r="214" spans="1:9" ht="25.5">
      <c r="A214" s="24">
        <v>3</v>
      </c>
      <c r="B214" s="135" t="s">
        <v>222</v>
      </c>
      <c r="C214" s="25" t="s">
        <v>42</v>
      </c>
      <c r="D214" s="24"/>
      <c r="E214" s="136">
        <v>128000</v>
      </c>
      <c r="F214" s="136"/>
      <c r="G214" s="39">
        <f t="shared" si="12"/>
        <v>128000</v>
      </c>
      <c r="H214" s="39">
        <v>128000</v>
      </c>
      <c r="I214" s="39"/>
    </row>
    <row r="215" spans="1:9" ht="25.5">
      <c r="A215" s="24">
        <v>4</v>
      </c>
      <c r="B215" s="135" t="s">
        <v>223</v>
      </c>
      <c r="C215" s="25" t="s">
        <v>42</v>
      </c>
      <c r="D215" s="24"/>
      <c r="E215" s="136">
        <v>2107000</v>
      </c>
      <c r="F215" s="136"/>
      <c r="G215" s="39">
        <f t="shared" si="12"/>
        <v>2107000</v>
      </c>
      <c r="H215" s="39">
        <v>2107000</v>
      </c>
      <c r="I215" s="39"/>
    </row>
    <row r="216" spans="1:9" ht="12.75">
      <c r="A216" s="24">
        <v>5</v>
      </c>
      <c r="B216" s="135" t="s">
        <v>224</v>
      </c>
      <c r="C216" s="25" t="s">
        <v>42</v>
      </c>
      <c r="D216" s="24"/>
      <c r="E216" s="136">
        <v>193000</v>
      </c>
      <c r="F216" s="136"/>
      <c r="G216" s="39">
        <f t="shared" si="12"/>
        <v>193000</v>
      </c>
      <c r="H216" s="39">
        <v>193000</v>
      </c>
      <c r="I216" s="39"/>
    </row>
    <row r="217" spans="1:9" ht="12.75">
      <c r="A217" s="24">
        <v>6</v>
      </c>
      <c r="B217" s="135" t="s">
        <v>225</v>
      </c>
      <c r="C217" s="25" t="s">
        <v>42</v>
      </c>
      <c r="D217" s="24"/>
      <c r="E217" s="136">
        <v>1128000</v>
      </c>
      <c r="F217" s="136"/>
      <c r="G217" s="39">
        <f t="shared" si="12"/>
        <v>1128000</v>
      </c>
      <c r="H217" s="39">
        <v>1128000</v>
      </c>
      <c r="I217" s="39"/>
    </row>
    <row r="218" spans="1:9" ht="12.75">
      <c r="A218" s="24">
        <v>7</v>
      </c>
      <c r="B218" s="135" t="s">
        <v>226</v>
      </c>
      <c r="C218" s="25" t="s">
        <v>42</v>
      </c>
      <c r="D218" s="24"/>
      <c r="E218" s="136">
        <v>4191000</v>
      </c>
      <c r="F218" s="136">
        <v>61000</v>
      </c>
      <c r="G218" s="39">
        <f t="shared" si="12"/>
        <v>4252000</v>
      </c>
      <c r="H218" s="39">
        <v>4252000</v>
      </c>
      <c r="I218" s="39"/>
    </row>
    <row r="219" spans="1:9" ht="12.75">
      <c r="A219" s="24">
        <v>8</v>
      </c>
      <c r="B219" s="135" t="s">
        <v>227</v>
      </c>
      <c r="C219" s="25" t="s">
        <v>42</v>
      </c>
      <c r="D219" s="24"/>
      <c r="E219" s="136">
        <v>340000</v>
      </c>
      <c r="F219" s="136"/>
      <c r="G219" s="39">
        <f t="shared" si="12"/>
        <v>340000</v>
      </c>
      <c r="H219" s="39">
        <v>340000</v>
      </c>
      <c r="I219" s="39"/>
    </row>
    <row r="220" spans="1:9" ht="12.75">
      <c r="A220" s="24">
        <v>10</v>
      </c>
      <c r="B220" s="135" t="s">
        <v>228</v>
      </c>
      <c r="C220" s="25" t="s">
        <v>42</v>
      </c>
      <c r="D220" s="24"/>
      <c r="E220" s="136">
        <v>300000</v>
      </c>
      <c r="F220" s="136"/>
      <c r="G220" s="39">
        <f t="shared" si="12"/>
        <v>300000</v>
      </c>
      <c r="H220" s="39">
        <v>300000</v>
      </c>
      <c r="I220" s="39"/>
    </row>
    <row r="221" spans="1:9" ht="12.75">
      <c r="A221" s="24">
        <v>11</v>
      </c>
      <c r="B221" s="135" t="s">
        <v>229</v>
      </c>
      <c r="C221" s="25" t="s">
        <v>42</v>
      </c>
      <c r="D221" s="24"/>
      <c r="E221" s="136">
        <v>75000</v>
      </c>
      <c r="F221" s="136"/>
      <c r="G221" s="39">
        <f t="shared" si="12"/>
        <v>75000</v>
      </c>
      <c r="H221" s="39">
        <v>75000</v>
      </c>
      <c r="I221" s="39"/>
    </row>
    <row r="222" spans="1:9" ht="12.75">
      <c r="A222" s="24">
        <v>12</v>
      </c>
      <c r="B222" s="135" t="s">
        <v>230</v>
      </c>
      <c r="C222" s="25" t="s">
        <v>42</v>
      </c>
      <c r="D222" s="24"/>
      <c r="E222" s="136">
        <v>90000</v>
      </c>
      <c r="F222" s="136"/>
      <c r="G222" s="39">
        <f t="shared" si="12"/>
        <v>90000</v>
      </c>
      <c r="H222" s="39">
        <v>90000</v>
      </c>
      <c r="I222" s="39"/>
    </row>
    <row r="223" spans="1:9" ht="12.75">
      <c r="A223" s="24">
        <v>13</v>
      </c>
      <c r="B223" s="135" t="s">
        <v>231</v>
      </c>
      <c r="C223" s="25" t="s">
        <v>42</v>
      </c>
      <c r="D223" s="24"/>
      <c r="E223" s="136">
        <v>55000</v>
      </c>
      <c r="F223" s="136"/>
      <c r="G223" s="39">
        <f t="shared" si="12"/>
        <v>55000</v>
      </c>
      <c r="H223" s="39">
        <v>55000</v>
      </c>
      <c r="I223" s="39"/>
    </row>
    <row r="224" spans="1:9" ht="12.75">
      <c r="A224" s="24">
        <v>14</v>
      </c>
      <c r="B224" s="135" t="s">
        <v>232</v>
      </c>
      <c r="C224" s="25" t="s">
        <v>42</v>
      </c>
      <c r="D224" s="24"/>
      <c r="E224" s="136">
        <v>5000</v>
      </c>
      <c r="F224" s="136"/>
      <c r="G224" s="39">
        <f t="shared" si="12"/>
        <v>5000</v>
      </c>
      <c r="H224" s="39">
        <v>5000</v>
      </c>
      <c r="I224" s="39"/>
    </row>
    <row r="225" spans="1:12" ht="12.75">
      <c r="A225" s="24">
        <v>15</v>
      </c>
      <c r="B225" s="135" t="s">
        <v>233</v>
      </c>
      <c r="C225" s="25" t="s">
        <v>42</v>
      </c>
      <c r="D225" s="24"/>
      <c r="E225" s="136">
        <v>12000</v>
      </c>
      <c r="F225" s="136"/>
      <c r="G225" s="39">
        <f t="shared" si="12"/>
        <v>12000</v>
      </c>
      <c r="H225" s="39">
        <v>12000</v>
      </c>
      <c r="I225" s="39"/>
      <c r="L225" s="159"/>
    </row>
    <row r="226" spans="1:9" ht="12.75">
      <c r="A226" s="24">
        <v>16</v>
      </c>
      <c r="B226" s="135" t="s">
        <v>234</v>
      </c>
      <c r="C226" s="25" t="s">
        <v>42</v>
      </c>
      <c r="D226" s="24"/>
      <c r="E226" s="136">
        <v>30000</v>
      </c>
      <c r="F226" s="136">
        <v>12000</v>
      </c>
      <c r="G226" s="39">
        <f t="shared" si="12"/>
        <v>42000</v>
      </c>
      <c r="H226" s="39"/>
      <c r="I226" s="39">
        <v>42000</v>
      </c>
    </row>
    <row r="227" spans="1:9" ht="12.75">
      <c r="A227" s="24">
        <v>17</v>
      </c>
      <c r="B227" s="135" t="s">
        <v>235</v>
      </c>
      <c r="C227" s="25" t="s">
        <v>42</v>
      </c>
      <c r="D227" s="24"/>
      <c r="E227" s="136">
        <v>30000</v>
      </c>
      <c r="F227" s="136"/>
      <c r="G227" s="39">
        <f t="shared" si="12"/>
        <v>30000</v>
      </c>
      <c r="H227" s="39"/>
      <c r="I227" s="39">
        <v>30000</v>
      </c>
    </row>
    <row r="228" spans="1:9" ht="12.75">
      <c r="A228" s="24">
        <v>18</v>
      </c>
      <c r="B228" s="135" t="s">
        <v>236</v>
      </c>
      <c r="C228" s="25" t="s">
        <v>42</v>
      </c>
      <c r="D228" s="24"/>
      <c r="E228" s="136">
        <v>12000</v>
      </c>
      <c r="F228" s="136">
        <v>1000</v>
      </c>
      <c r="G228" s="39">
        <f t="shared" si="12"/>
        <v>13000</v>
      </c>
      <c r="H228" s="39"/>
      <c r="I228" s="39">
        <v>13000</v>
      </c>
    </row>
    <row r="229" spans="1:9" ht="12.75">
      <c r="A229" s="24">
        <v>19</v>
      </c>
      <c r="B229" s="135" t="s">
        <v>237</v>
      </c>
      <c r="C229" s="25" t="s">
        <v>42</v>
      </c>
      <c r="D229" s="24"/>
      <c r="E229" s="136">
        <v>4000</v>
      </c>
      <c r="F229" s="136"/>
      <c r="G229" s="39">
        <f t="shared" si="12"/>
        <v>4000</v>
      </c>
      <c r="H229" s="39">
        <v>4000</v>
      </c>
      <c r="I229" s="39"/>
    </row>
    <row r="230" spans="1:9" ht="12.75">
      <c r="A230" s="24">
        <v>20</v>
      </c>
      <c r="B230" s="135" t="s">
        <v>238</v>
      </c>
      <c r="C230" s="25" t="s">
        <v>42</v>
      </c>
      <c r="D230" s="24"/>
      <c r="E230" s="136">
        <v>6000</v>
      </c>
      <c r="F230" s="136"/>
      <c r="G230" s="39">
        <f t="shared" si="12"/>
        <v>6000</v>
      </c>
      <c r="H230" s="39">
        <v>6000</v>
      </c>
      <c r="I230" s="39"/>
    </row>
    <row r="231" spans="1:9" ht="12.75">
      <c r="A231" s="24">
        <v>21</v>
      </c>
      <c r="B231" s="129" t="s">
        <v>239</v>
      </c>
      <c r="C231" s="25" t="s">
        <v>42</v>
      </c>
      <c r="D231" s="24"/>
      <c r="E231" s="136">
        <v>69000</v>
      </c>
      <c r="F231" s="136">
        <v>10000</v>
      </c>
      <c r="G231" s="39">
        <f t="shared" si="12"/>
        <v>79000</v>
      </c>
      <c r="H231" s="39">
        <v>79000</v>
      </c>
      <c r="I231" s="39"/>
    </row>
    <row r="232" spans="1:9" ht="12.75">
      <c r="A232" s="24">
        <v>22</v>
      </c>
      <c r="B232" s="129" t="s">
        <v>240</v>
      </c>
      <c r="C232" s="25" t="s">
        <v>42</v>
      </c>
      <c r="D232" s="24"/>
      <c r="E232" s="136">
        <v>4000</v>
      </c>
      <c r="F232" s="136">
        <v>1000</v>
      </c>
      <c r="G232" s="39">
        <f t="shared" si="12"/>
        <v>5000</v>
      </c>
      <c r="H232" s="39">
        <v>5000</v>
      </c>
      <c r="I232" s="39"/>
    </row>
    <row r="233" spans="1:9" ht="12.75">
      <c r="A233" s="24">
        <v>23</v>
      </c>
      <c r="B233" s="129" t="s">
        <v>241</v>
      </c>
      <c r="C233" s="25" t="s">
        <v>42</v>
      </c>
      <c r="D233" s="24"/>
      <c r="E233" s="136">
        <v>20000</v>
      </c>
      <c r="F233" s="136"/>
      <c r="G233" s="39">
        <f t="shared" si="12"/>
        <v>20000</v>
      </c>
      <c r="H233" s="39">
        <v>20000</v>
      </c>
      <c r="I233" s="39"/>
    </row>
    <row r="234" spans="1:9" ht="12.75">
      <c r="A234" s="24">
        <v>24</v>
      </c>
      <c r="B234" s="129" t="s">
        <v>242</v>
      </c>
      <c r="C234" s="25" t="s">
        <v>42</v>
      </c>
      <c r="D234" s="24"/>
      <c r="E234" s="136">
        <v>45000</v>
      </c>
      <c r="F234" s="136"/>
      <c r="G234" s="39">
        <f t="shared" si="12"/>
        <v>45000</v>
      </c>
      <c r="H234" s="39">
        <v>45000</v>
      </c>
      <c r="I234" s="39"/>
    </row>
    <row r="235" spans="1:9" ht="12.75">
      <c r="A235" s="24">
        <v>25</v>
      </c>
      <c r="B235" s="129" t="s">
        <v>273</v>
      </c>
      <c r="C235" s="25" t="s">
        <v>42</v>
      </c>
      <c r="D235" s="24"/>
      <c r="E235" s="136">
        <v>80000</v>
      </c>
      <c r="F235" s="136">
        <v>45000</v>
      </c>
      <c r="G235" s="39">
        <f t="shared" si="12"/>
        <v>125000</v>
      </c>
      <c r="H235" s="39"/>
      <c r="I235" s="39">
        <v>125000</v>
      </c>
    </row>
    <row r="236" spans="1:9" ht="38.25">
      <c r="A236" s="24">
        <v>26</v>
      </c>
      <c r="B236" s="24" t="s">
        <v>272</v>
      </c>
      <c r="C236" s="25" t="s">
        <v>42</v>
      </c>
      <c r="D236" s="24"/>
      <c r="E236" s="136">
        <v>85000</v>
      </c>
      <c r="F236" s="136"/>
      <c r="G236" s="39">
        <f t="shared" si="12"/>
        <v>85000</v>
      </c>
      <c r="H236" s="39">
        <v>85000</v>
      </c>
      <c r="I236" s="39"/>
    </row>
    <row r="237" spans="1:9" ht="12.75">
      <c r="A237" s="24">
        <v>27</v>
      </c>
      <c r="B237" s="24" t="s">
        <v>267</v>
      </c>
      <c r="C237" s="24"/>
      <c r="D237" s="24"/>
      <c r="E237" s="24"/>
      <c r="F237" s="136">
        <v>23000</v>
      </c>
      <c r="G237" s="39">
        <f t="shared" si="12"/>
        <v>23000</v>
      </c>
      <c r="H237" s="39"/>
      <c r="I237" s="35">
        <v>23000</v>
      </c>
    </row>
    <row r="238" ht="12.75">
      <c r="F238" s="158"/>
    </row>
    <row r="239" spans="6:8" ht="12.75">
      <c r="F239" s="158"/>
      <c r="H239" s="2"/>
    </row>
    <row r="240" ht="12.75">
      <c r="H240" s="2"/>
    </row>
    <row r="242" ht="12.75">
      <c r="I242" s="2"/>
    </row>
  </sheetData>
  <sheetProtection/>
  <autoFilter ref="A4:I211"/>
  <mergeCells count="8">
    <mergeCell ref="A2:A3"/>
    <mergeCell ref="B2:B3"/>
    <mergeCell ref="C2:C3"/>
    <mergeCell ref="D2:D3"/>
    <mergeCell ref="G2:G3"/>
    <mergeCell ref="H2:I2"/>
    <mergeCell ref="E2:E3"/>
    <mergeCell ref="F2:F3"/>
  </mergeCells>
  <printOptions horizontalCentered="1"/>
  <pageMargins left="0.15748031496062992" right="0.1968503937007874" top="1.28" bottom="0.3937007874015748" header="0.31496062992125984" footer="0.15748031496062992"/>
  <pageSetup horizontalDpi="600" verticalDpi="600" orientation="portrait" paperSize="9" scale="85" r:id="rId1"/>
  <headerFooter>
    <oddHeader>&amp;LROMÂNIA
JUDEȚUL MUREȘ
CONSILIUL JUDEȚEAN&amp;C&amp;"-,Aldin"
Programul de investiţii pe anul 2021&amp;RAnexa 8b la HCJM nr.98/2021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2021-06-17T07:30:42Z</cp:lastPrinted>
  <dcterms:created xsi:type="dcterms:W3CDTF">2021-04-16T08:26:54Z</dcterms:created>
  <dcterms:modified xsi:type="dcterms:W3CDTF">2021-06-25T07:15:18Z</dcterms:modified>
  <cp:category/>
  <cp:version/>
  <cp:contentType/>
  <cp:contentStatus/>
</cp:coreProperties>
</file>