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20" windowWidth="20184" windowHeight="4656" activeTab="0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Print_Titles" localSheetId="0">'Buget consolidat'!$7:$7</definedName>
  </definedNames>
  <calcPr fullCalcOnLoad="1"/>
</workbook>
</file>

<file path=xl/sharedStrings.xml><?xml version="1.0" encoding="utf-8"?>
<sst xmlns="http://schemas.openxmlformats.org/spreadsheetml/2006/main" count="3050" uniqueCount="441">
  <si>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</si>
  <si>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</si>
  <si>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</si>
  <si>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</si>
  <si>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</si>
  <si>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</si>
  <si>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</si>
  <si>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</si>
  <si>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</si>
  <si>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</si>
  <si>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</si>
  <si>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</si>
  <si>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</si>
  <si>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</si>
  <si>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</si>
  <si>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</si>
  <si>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</si>
  <si>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</si>
  <si>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</si>
  <si>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</si>
  <si>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</si>
  <si>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</si>
  <si>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</si>
  <si>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</si>
  <si>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</si>
  <si>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</si>
  <si>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</si>
  <si>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</si>
  <si>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</si>
  <si>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</si>
  <si>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</si>
  <si>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</si>
  <si>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</si>
  <si>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</si>
  <si>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</si>
  <si>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</si>
  <si>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</si>
  <si>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</si>
  <si>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</si>
  <si>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</si>
  <si>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</si>
  <si>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</si>
  <si>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</si>
  <si>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</si>
  <si>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</si>
  <si>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</si>
  <si>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</si>
  <si>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</si>
  <si>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</si>
  <si>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</si>
  <si>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</si>
  <si>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</si>
  <si>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</si>
  <si>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</si>
  <si>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</si>
  <si>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</si>
  <si>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</si>
  <si>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</si>
  <si>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</si>
  <si>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</si>
  <si>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</si>
  <si>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</si>
  <si>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</si>
  <si>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</si>
  <si>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</si>
  <si>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</si>
  <si>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</si>
  <si>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</si>
  <si>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</si>
  <si>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</si>
  <si>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</si>
  <si>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</si>
  <si>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</si>
  <si>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</si>
  <si>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</si>
  <si>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</si>
  <si>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</si>
  <si>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</si>
  <si>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</si>
  <si>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</si>
  <si>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</si>
  <si>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</si>
  <si>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</si>
  <si>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</si>
  <si>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</si>
  <si>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</si>
  <si>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</si>
  <si>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</si>
  <si>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</si>
  <si>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</si>
  <si>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</si>
  <si>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</si>
  <si>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</si>
  <si>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</si>
  <si>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</si>
  <si>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</si>
  <si>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</si>
  <si>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</si>
  <si>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</si>
  <si>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</si>
  <si>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</si>
  <si>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</si>
  <si>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</si>
  <si>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</si>
  <si>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</si>
  <si>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</si>
  <si>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</si>
  <si>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</si>
  <si>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</si>
  <si>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</si>
  <si>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</si>
  <si>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</si>
  <si>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</si>
  <si>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</si>
  <si>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</si>
  <si>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</si>
  <si>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</si>
  <si>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</si>
  <si>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</si>
  <si>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</si>
  <si>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</si>
  <si>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</si>
  <si>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</si>
  <si>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</si>
  <si>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</si>
  <si>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</si>
  <si>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</si>
  <si>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</si>
  <si>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</si>
  <si>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</si>
  <si>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</si>
  <si>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</si>
  <si>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</si>
  <si>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</si>
  <si>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</si>
  <si>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</si>
  <si>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</si>
  <si>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</si>
  <si>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</si>
  <si>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</si>
  <si>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</si>
  <si>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</si>
  <si>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</si>
  <si>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</si>
  <si>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</si>
  <si>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</si>
  <si>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</si>
  <si>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</si>
  <si>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</si>
  <si>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</si>
  <si>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</si>
  <si>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</si>
  <si>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</si>
  <si>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</si>
  <si>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</si>
  <si>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</si>
  <si>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</si>
  <si>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</si>
  <si>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</si>
  <si>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</si>
  <si>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</si>
  <si>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</si>
  <si>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</si>
  <si>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</si>
  <si>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</si>
  <si>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</si>
  <si>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</si>
  <si>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</si>
  <si>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</si>
  <si>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</si>
  <si>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</si>
  <si>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</si>
  <si>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</si>
  <si>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</si>
  <si>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</si>
  <si>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</si>
  <si>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</si>
  <si>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</si>
  <si>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</si>
  <si>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</si>
  <si>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</si>
  <si>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</si>
  <si>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</si>
  <si>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</si>
  <si>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</si>
  <si>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</si>
  <si>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</si>
  <si>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</si>
  <si>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</si>
  <si>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</si>
  <si>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</si>
  <si>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</si>
  <si>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</si>
  <si>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</si>
  <si>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</si>
  <si>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</si>
  <si>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</si>
  <si>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</si>
  <si>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</si>
  <si>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</si>
  <si>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</si>
  <si>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</si>
  <si>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</si>
  <si>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</si>
  <si>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</si>
  <si>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</si>
  <si>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</si>
  <si>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</si>
  <si>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</si>
  <si>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</si>
  <si>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</si>
  <si>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</si>
  <si>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</si>
  <si>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</si>
  <si>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</si>
  <si>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</si>
  <si>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</si>
  <si>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</si>
  <si>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</si>
  <si>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</si>
  <si>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</si>
  <si>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</si>
  <si>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</si>
  <si>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</si>
  <si>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</si>
  <si>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</si>
  <si>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</si>
  <si>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</si>
  <si>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</si>
  <si>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</si>
  <si>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</si>
  <si>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</si>
  <si>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</si>
  <si>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</si>
  <si>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</si>
  <si>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</si>
  <si>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</si>
  <si>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</si>
  <si>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</si>
  <si>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</si>
  <si>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</si>
  <si>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</si>
  <si>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</si>
  <si>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</si>
  <si>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</si>
  <si>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</si>
  <si>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</si>
  <si>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</si>
  <si>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</si>
  <si>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</si>
  <si>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</si>
  <si>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</si>
  <si>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</si>
  <si>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</si>
  <si>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</si>
  <si>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</si>
  <si>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</si>
  <si>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</si>
  <si>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</si>
  <si>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</si>
  <si>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</si>
  <si>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</si>
  <si>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</si>
  <si>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</si>
  <si>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</si>
  <si>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</si>
  <si>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</si>
  <si>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</si>
  <si>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</si>
  <si>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</si>
  <si>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</si>
  <si>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</si>
  <si>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</si>
  <si>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</si>
  <si>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</si>
  <si>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</si>
  <si>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</si>
  <si>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</si>
  <si>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</si>
  <si>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</si>
  <si>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</si>
  <si>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</si>
  <si>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</si>
  <si>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</si>
  <si>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</si>
  <si>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</si>
  <si>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</si>
  <si>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</si>
  <si>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</si>
  <si>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</si>
  <si>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</si>
  <si>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</si>
  <si>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</si>
  <si>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</si>
  <si>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</si>
  <si>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</si>
  <si>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</si>
  <si>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</si>
  <si>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</si>
  <si>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</si>
  <si>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</si>
  <si>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</si>
  <si>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</si>
  <si>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</si>
  <si>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</si>
  <si>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</si>
  <si>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</si>
  <si>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</si>
  <si>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</si>
  <si>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</si>
  <si>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</si>
  <si>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</si>
  <si>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</si>
  <si>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</si>
  <si>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</si>
  <si>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</si>
  <si>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</si>
  <si>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</si>
  <si>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</si>
  <si>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</si>
  <si>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</si>
  <si>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</si>
  <si>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</si>
  <si>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</si>
  <si>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</si>
  <si>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</si>
  <si>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</si>
  <si>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</si>
  <si>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</si>
  <si>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</si>
  <si>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</si>
  <si>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</si>
  <si>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</si>
  <si>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</si>
  <si>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</si>
  <si>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</si>
  <si>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</si>
  <si>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</si>
  <si>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</si>
  <si>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</si>
  <si>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</si>
  <si>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</si>
  <si>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</si>
  <si>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</si>
  <si>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</si>
  <si>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</si>
  <si>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</si>
  <si>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</si>
  <si>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</si>
  <si>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</si>
  <si>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</si>
  <si>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</si>
  <si>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</si>
  <si>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</si>
  <si>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</si>
  <si>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</si>
  <si>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</si>
  <si>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</si>
  <si>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</si>
  <si>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</si>
  <si>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</si>
  <si>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</si>
  <si>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</si>
  <si>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</si>
  <si>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</si>
  <si>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420216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</si>
  <si>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</si>
  <si>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</si>
  <si>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</si>
  <si>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</si>
  <si>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</si>
  <si>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</si>
  <si>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</si>
  <si>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</si>
  <si>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</si>
  <si>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</si>
  <si>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</si>
  <si>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</si>
  <si>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</si>
  <si>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</si>
  <si>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</si>
  <si>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</si>
  <si>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</si>
  <si>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</si>
  <si>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</si>
  <si>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</si>
  <si>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</si>
  <si>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</si>
  <si>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</si>
  <si>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</si>
  <si>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</si>
  <si>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</si>
  <si>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</si>
  <si>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</si>
  <si>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</si>
  <si>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</si>
  <si>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</si>
  <si>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</si>
  <si>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</si>
  <si>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</si>
  <si>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</si>
  <si>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</si>
  <si>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</si>
  <si>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curente (cod 51.01.01+51.01.03+51.01.05+51.01.14+51.01.15+51.01.24+51.01.26+51.01.31+51.01.39 + 51.01.46+51.01.49+51.01.60+51.01.61+51.01.64+51.01.76)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</si>
  <si>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</si>
  <si>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</si>
  <si>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</si>
  <si>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</si>
  <si>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</si>
  <si>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</si>
  <si>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</si>
  <si>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</si>
  <si>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</si>
  <si>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</si>
  <si>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</si>
  <si>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</si>
  <si>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</si>
  <si>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</si>
  <si>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</si>
  <si>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</si>
  <si>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</si>
  <si>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</si>
  <si>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</si>
  <si>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</si>
  <si>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</si>
  <si>
    <t xml:space="preserve">Buget inițial </t>
  </si>
  <si>
    <t>Influențe</t>
  </si>
  <si>
    <t>Buget rectificat</t>
  </si>
  <si>
    <t>Credite de angajament</t>
  </si>
  <si>
    <t>Transferuri catre instritutii publice</t>
  </si>
  <si>
    <t>48100102</t>
  </si>
  <si>
    <t>TITLUL V FONDURI DE REZERVA (cod 50.04)</t>
  </si>
  <si>
    <t>Fond de rezerva bugetara la dispozitia autoritatilor locale</t>
  </si>
  <si>
    <t>50</t>
  </si>
  <si>
    <t>5004</t>
  </si>
  <si>
    <t>Subventii de la bugetul de stat catre bugetele locale pentru finantarea aparaturii medicale si echipamentelor de comunicatii în urgenta în sanatate</t>
  </si>
  <si>
    <t>Transferuri catre institutii publice, din care:</t>
  </si>
  <si>
    <t>Proiecte sport neconsolidabile</t>
  </si>
  <si>
    <t>Subvenţii de la bugetul de stat catre instituții publice  finanțate partial sau integral din venituri proprii pentru proiecte finantate din FEN postaderare aferente perioadei de programare 2014-2020</t>
  </si>
  <si>
    <t>Sume repartizate pentru finantarea institutiilor de spectacole si concerte</t>
  </si>
  <si>
    <t>040206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</si>
</sst>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3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3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_mach03" xfId="52"/>
    <cellStyle name="Normal_Machete buget 99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3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61.28125" style="11" customWidth="1"/>
    <col min="2" max="2" width="10.7109375" style="10" bestFit="1" customWidth="1"/>
    <col min="3" max="3" width="14.421875" style="10" hidden="1" customWidth="1"/>
    <col min="4" max="5" width="12.421875" style="10" customWidth="1"/>
    <col min="6" max="6" width="13.421875" style="10" bestFit="1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="19" customFormat="1" ht="12.75">
      <c r="A1" s="18" t="s">
        <v>366</v>
      </c>
    </row>
    <row r="2" s="19" customFormat="1" ht="12.75">
      <c r="A2" s="18" t="s">
        <v>367</v>
      </c>
    </row>
    <row r="3" s="19" customFormat="1" ht="12.75">
      <c r="A3" s="18" t="s">
        <v>368</v>
      </c>
    </row>
    <row r="4" spans="1:3" ht="12.75">
      <c r="A4" s="22"/>
      <c r="B4" s="22"/>
      <c r="C4" s="21"/>
    </row>
    <row r="5" spans="1:6" ht="12.75">
      <c r="A5" s="23" t="s">
        <v>354</v>
      </c>
      <c r="B5" s="23"/>
      <c r="C5" s="23"/>
      <c r="D5" s="23"/>
      <c r="E5" s="23"/>
      <c r="F5" s="23"/>
    </row>
    <row r="6" spans="1:6" ht="12.75">
      <c r="A6" s="6"/>
      <c r="B6" s="1"/>
      <c r="C6" s="1"/>
      <c r="D6" s="1"/>
      <c r="E6" s="1"/>
      <c r="F6" s="1"/>
    </row>
    <row r="7" spans="1:6" ht="26.25">
      <c r="A7" s="2" t="s">
        <v>1</v>
      </c>
      <c r="B7" s="2" t="s">
        <v>2</v>
      </c>
      <c r="C7" s="3" t="s">
        <v>428</v>
      </c>
      <c r="D7" s="3" t="s">
        <v>425</v>
      </c>
      <c r="E7" s="3" t="s">
        <v>426</v>
      </c>
      <c r="F7" s="3" t="s">
        <v>427</v>
      </c>
    </row>
    <row r="8" spans="1:7" ht="26.25">
      <c r="A8" s="7" t="s">
        <v>140</v>
      </c>
      <c r="B8" s="4" t="s">
        <v>141</v>
      </c>
      <c r="C8" s="5">
        <f>C14+C19+C23+C28+C33+C42+C46+C50+C56+C61+C73+C83+C85</f>
        <v>0</v>
      </c>
      <c r="D8" s="5">
        <f>D14+D19+D23+D28+D33+D42+D46+D50+D56+D61+D73+D83+D85</f>
        <v>925035000</v>
      </c>
      <c r="E8" s="5">
        <f>E14+E19+E23+E28+E33+E42+E46+E50+E56+E61+E73+E83+E85</f>
        <v>15897000</v>
      </c>
      <c r="F8" s="5">
        <f>F14+F19+F23+F28+F33+F42+F46+F50+F56+F61+F73+F83+F85</f>
        <v>940932000</v>
      </c>
      <c r="G8" s="12"/>
    </row>
    <row r="9" spans="1:7" ht="12.75">
      <c r="A9" s="7" t="s">
        <v>142</v>
      </c>
      <c r="B9" s="4" t="s">
        <v>143</v>
      </c>
      <c r="C9" s="5">
        <f>C10-C19</f>
        <v>0</v>
      </c>
      <c r="D9" s="5">
        <f>D10-D19</f>
        <v>450805000</v>
      </c>
      <c r="E9" s="5">
        <f>E10-E19</f>
        <v>7046000</v>
      </c>
      <c r="F9" s="5">
        <f>F10-F19</f>
        <v>457851000</v>
      </c>
      <c r="G9" s="12"/>
    </row>
    <row r="10" spans="1:7" ht="12.75">
      <c r="A10" s="7" t="s">
        <v>144</v>
      </c>
      <c r="B10" s="4" t="s">
        <v>6</v>
      </c>
      <c r="C10" s="5">
        <f>C11+C26</f>
        <v>0</v>
      </c>
      <c r="D10" s="5">
        <f>D11+D26</f>
        <v>626318000</v>
      </c>
      <c r="E10" s="5">
        <f>E11+E26</f>
        <v>15461000</v>
      </c>
      <c r="F10" s="5">
        <f>F11+F26</f>
        <v>641779000</v>
      </c>
      <c r="G10" s="12"/>
    </row>
    <row r="11" spans="1:6" ht="12.75">
      <c r="A11" s="7" t="s">
        <v>145</v>
      </c>
      <c r="B11" s="4" t="s">
        <v>146</v>
      </c>
      <c r="C11" s="5">
        <f>C12+C18</f>
        <v>0</v>
      </c>
      <c r="D11" s="5">
        <f>D12+D18</f>
        <v>286884000</v>
      </c>
      <c r="E11" s="5">
        <f>E12+E18</f>
        <v>14154000</v>
      </c>
      <c r="F11" s="5">
        <f>F12+F18</f>
        <v>301038000</v>
      </c>
    </row>
    <row r="12" spans="1:6" ht="26.25">
      <c r="A12" s="7" t="s">
        <v>147</v>
      </c>
      <c r="B12" s="4" t="s">
        <v>148</v>
      </c>
      <c r="C12" s="5">
        <f aca="true" t="shared" si="0" ref="C12:F13">C13</f>
        <v>0</v>
      </c>
      <c r="D12" s="5">
        <f t="shared" si="0"/>
        <v>110271000</v>
      </c>
      <c r="E12" s="5">
        <f t="shared" si="0"/>
        <v>5739000</v>
      </c>
      <c r="F12" s="5">
        <f t="shared" si="0"/>
        <v>116010000</v>
      </c>
    </row>
    <row r="13" spans="1:6" ht="26.25">
      <c r="A13" s="7" t="s">
        <v>149</v>
      </c>
      <c r="B13" s="4" t="s">
        <v>150</v>
      </c>
      <c r="C13" s="5">
        <f t="shared" si="0"/>
        <v>0</v>
      </c>
      <c r="D13" s="5">
        <f t="shared" si="0"/>
        <v>110271000</v>
      </c>
      <c r="E13" s="5">
        <f t="shared" si="0"/>
        <v>5739000</v>
      </c>
      <c r="F13" s="5">
        <f t="shared" si="0"/>
        <v>116010000</v>
      </c>
    </row>
    <row r="14" spans="1:6" ht="12.75">
      <c r="A14" s="7" t="s">
        <v>151</v>
      </c>
      <c r="B14" s="4" t="s">
        <v>152</v>
      </c>
      <c r="C14" s="5">
        <f>C15+C16</f>
        <v>0</v>
      </c>
      <c r="D14" s="5">
        <f>D15+D16+D17</f>
        <v>110271000</v>
      </c>
      <c r="E14" s="5">
        <f>E15+E16+E17</f>
        <v>5739000</v>
      </c>
      <c r="F14" s="5">
        <f>F15+F16+F17</f>
        <v>116010000</v>
      </c>
    </row>
    <row r="15" spans="1:6" ht="12.75">
      <c r="A15" s="7" t="s">
        <v>153</v>
      </c>
      <c r="B15" s="4" t="s">
        <v>154</v>
      </c>
      <c r="C15" s="5">
        <f aca="true" t="shared" si="1" ref="C15:F16">C346</f>
        <v>0</v>
      </c>
      <c r="D15" s="5">
        <f t="shared" si="1"/>
        <v>96728000</v>
      </c>
      <c r="E15" s="5">
        <f t="shared" si="1"/>
        <v>0</v>
      </c>
      <c r="F15" s="5">
        <f t="shared" si="1"/>
        <v>96728000</v>
      </c>
    </row>
    <row r="16" spans="1:6" ht="26.25">
      <c r="A16" s="7" t="s">
        <v>155</v>
      </c>
      <c r="B16" s="4" t="s">
        <v>156</v>
      </c>
      <c r="C16" s="5">
        <f t="shared" si="1"/>
        <v>0</v>
      </c>
      <c r="D16" s="5">
        <f t="shared" si="1"/>
        <v>13543000</v>
      </c>
      <c r="E16" s="5">
        <f t="shared" si="1"/>
        <v>0</v>
      </c>
      <c r="F16" s="5">
        <f t="shared" si="1"/>
        <v>13543000</v>
      </c>
    </row>
    <row r="17" spans="1:6" ht="12.75">
      <c r="A17" s="7" t="s">
        <v>439</v>
      </c>
      <c r="B17" s="25" t="s">
        <v>440</v>
      </c>
      <c r="C17" s="5"/>
      <c r="D17" s="5">
        <f>D348</f>
        <v>0</v>
      </c>
      <c r="E17" s="5">
        <f>E348</f>
        <v>5739000</v>
      </c>
      <c r="F17" s="5">
        <f>F348</f>
        <v>5739000</v>
      </c>
    </row>
    <row r="18" spans="1:6" ht="26.25">
      <c r="A18" s="7" t="s">
        <v>157</v>
      </c>
      <c r="B18" s="4" t="s">
        <v>158</v>
      </c>
      <c r="C18" s="5">
        <f>C19+C23</f>
        <v>0</v>
      </c>
      <c r="D18" s="5">
        <f>D19+D23</f>
        <v>176613000</v>
      </c>
      <c r="E18" s="5">
        <f>E19+E23</f>
        <v>8415000</v>
      </c>
      <c r="F18" s="5">
        <f>F19+F23</f>
        <v>185028000</v>
      </c>
    </row>
    <row r="19" spans="1:6" ht="26.25">
      <c r="A19" s="7" t="s">
        <v>159</v>
      </c>
      <c r="B19" s="4" t="s">
        <v>160</v>
      </c>
      <c r="C19" s="5">
        <f>C20+C21+C22</f>
        <v>0</v>
      </c>
      <c r="D19" s="5">
        <f>D20+D21+D22</f>
        <v>175513000</v>
      </c>
      <c r="E19" s="5">
        <f>E20+E21+E22</f>
        <v>8415000</v>
      </c>
      <c r="F19" s="5">
        <f>F20+F21+F22</f>
        <v>183928000</v>
      </c>
    </row>
    <row r="20" spans="1:6" ht="26.25">
      <c r="A20" s="7" t="s">
        <v>161</v>
      </c>
      <c r="B20" s="4" t="s">
        <v>162</v>
      </c>
      <c r="C20" s="5">
        <f aca="true" t="shared" si="2" ref="C20:D22">C351</f>
        <v>0</v>
      </c>
      <c r="D20" s="5">
        <f t="shared" si="2"/>
        <v>102632000</v>
      </c>
      <c r="E20" s="5">
        <f aca="true" t="shared" si="3" ref="E20:F22">E351</f>
        <v>0</v>
      </c>
      <c r="F20" s="5">
        <f t="shared" si="3"/>
        <v>102632000</v>
      </c>
    </row>
    <row r="21" spans="1:6" ht="12.75">
      <c r="A21" s="7" t="s">
        <v>163</v>
      </c>
      <c r="B21" s="4" t="s">
        <v>164</v>
      </c>
      <c r="C21" s="5">
        <f t="shared" si="2"/>
        <v>0</v>
      </c>
      <c r="D21" s="5">
        <f t="shared" si="2"/>
        <v>16461000</v>
      </c>
      <c r="E21" s="5">
        <f t="shared" si="3"/>
        <v>0</v>
      </c>
      <c r="F21" s="5">
        <f t="shared" si="3"/>
        <v>16461000</v>
      </c>
    </row>
    <row r="22" spans="1:6" ht="26.25">
      <c r="A22" s="7" t="s">
        <v>165</v>
      </c>
      <c r="B22" s="4" t="s">
        <v>166</v>
      </c>
      <c r="C22" s="5">
        <f t="shared" si="2"/>
        <v>0</v>
      </c>
      <c r="D22" s="5">
        <f t="shared" si="2"/>
        <v>56420000</v>
      </c>
      <c r="E22" s="5">
        <f t="shared" si="3"/>
        <v>8415000</v>
      </c>
      <c r="F22" s="5">
        <f t="shared" si="3"/>
        <v>64835000</v>
      </c>
    </row>
    <row r="23" spans="1:6" ht="26.25">
      <c r="A23" s="7" t="s">
        <v>167</v>
      </c>
      <c r="B23" s="4" t="s">
        <v>168</v>
      </c>
      <c r="C23" s="5">
        <f>C24+C25</f>
        <v>0</v>
      </c>
      <c r="D23" s="5">
        <f>D24+D25</f>
        <v>1100000</v>
      </c>
      <c r="E23" s="5">
        <f>E24+E25</f>
        <v>0</v>
      </c>
      <c r="F23" s="5">
        <f>F24+F25</f>
        <v>1100000</v>
      </c>
    </row>
    <row r="24" spans="1:6" ht="12.75">
      <c r="A24" s="7" t="s">
        <v>169</v>
      </c>
      <c r="B24" s="4" t="s">
        <v>170</v>
      </c>
      <c r="C24" s="5">
        <f aca="true" t="shared" si="4" ref="C24:F25">C355</f>
        <v>0</v>
      </c>
      <c r="D24" s="5">
        <f t="shared" si="4"/>
        <v>100000</v>
      </c>
      <c r="E24" s="5">
        <f t="shared" si="4"/>
        <v>0</v>
      </c>
      <c r="F24" s="5">
        <f t="shared" si="4"/>
        <v>100000</v>
      </c>
    </row>
    <row r="25" spans="1:6" ht="26.25">
      <c r="A25" s="7" t="s">
        <v>171</v>
      </c>
      <c r="B25" s="4" t="s">
        <v>172</v>
      </c>
      <c r="C25" s="5">
        <f t="shared" si="4"/>
        <v>0</v>
      </c>
      <c r="D25" s="5">
        <f t="shared" si="4"/>
        <v>1000000</v>
      </c>
      <c r="E25" s="5">
        <f t="shared" si="4"/>
        <v>0</v>
      </c>
      <c r="F25" s="5">
        <f t="shared" si="4"/>
        <v>1000000</v>
      </c>
    </row>
    <row r="26" spans="1:6" ht="12.75">
      <c r="A26" s="7" t="s">
        <v>173</v>
      </c>
      <c r="B26" s="4" t="s">
        <v>8</v>
      </c>
      <c r="C26" s="5">
        <f>C27+C32</f>
        <v>0</v>
      </c>
      <c r="D26" s="5">
        <f>D27+D32</f>
        <v>339434000</v>
      </c>
      <c r="E26" s="5">
        <f>E27+E32</f>
        <v>1307000</v>
      </c>
      <c r="F26" s="5">
        <f>F27+F32</f>
        <v>340741000</v>
      </c>
    </row>
    <row r="27" spans="1:6" ht="12.75">
      <c r="A27" s="7" t="s">
        <v>174</v>
      </c>
      <c r="B27" s="4" t="s">
        <v>10</v>
      </c>
      <c r="C27" s="5">
        <f aca="true" t="shared" si="5" ref="C27:F29">C28</f>
        <v>0</v>
      </c>
      <c r="D27" s="5">
        <f t="shared" si="5"/>
        <v>800000</v>
      </c>
      <c r="E27" s="5">
        <f t="shared" si="5"/>
        <v>0</v>
      </c>
      <c r="F27" s="5">
        <f t="shared" si="5"/>
        <v>800000</v>
      </c>
    </row>
    <row r="28" spans="1:6" ht="12.75">
      <c r="A28" s="7" t="s">
        <v>175</v>
      </c>
      <c r="B28" s="4" t="s">
        <v>176</v>
      </c>
      <c r="C28" s="5">
        <f>C29+C31</f>
        <v>0</v>
      </c>
      <c r="D28" s="5">
        <f>D29+D31</f>
        <v>800000</v>
      </c>
      <c r="E28" s="5">
        <f>E29+E31</f>
        <v>0</v>
      </c>
      <c r="F28" s="5">
        <f>F29+F31</f>
        <v>800000</v>
      </c>
    </row>
    <row r="29" spans="1:6" ht="12.75">
      <c r="A29" s="7" t="s">
        <v>177</v>
      </c>
      <c r="B29" s="4" t="s">
        <v>178</v>
      </c>
      <c r="C29" s="5">
        <f t="shared" si="5"/>
        <v>0</v>
      </c>
      <c r="D29" s="5">
        <f t="shared" si="5"/>
        <v>800000</v>
      </c>
      <c r="E29" s="5">
        <f t="shared" si="5"/>
        <v>0</v>
      </c>
      <c r="F29" s="5">
        <f t="shared" si="5"/>
        <v>800000</v>
      </c>
    </row>
    <row r="30" spans="1:6" ht="12.75">
      <c r="A30" s="7" t="s">
        <v>15</v>
      </c>
      <c r="B30" s="4" t="s">
        <v>179</v>
      </c>
      <c r="C30" s="5">
        <f aca="true" t="shared" si="6" ref="C30:F31">C361</f>
        <v>0</v>
      </c>
      <c r="D30" s="5">
        <f t="shared" si="6"/>
        <v>800000</v>
      </c>
      <c r="E30" s="5">
        <f t="shared" si="6"/>
        <v>0</v>
      </c>
      <c r="F30" s="5">
        <f t="shared" si="6"/>
        <v>800000</v>
      </c>
    </row>
    <row r="31" spans="1:6" ht="14.25">
      <c r="A31" s="7" t="s">
        <v>421</v>
      </c>
      <c r="B31" s="4" t="s">
        <v>422</v>
      </c>
      <c r="C31" s="5">
        <f t="shared" si="6"/>
        <v>0</v>
      </c>
      <c r="D31" s="5">
        <f t="shared" si="6"/>
        <v>0</v>
      </c>
      <c r="E31" s="5">
        <f t="shared" si="6"/>
        <v>0</v>
      </c>
      <c r="F31" s="5">
        <f t="shared" si="6"/>
        <v>0</v>
      </c>
    </row>
    <row r="32" spans="1:6" ht="26.25">
      <c r="A32" s="7" t="s">
        <v>180</v>
      </c>
      <c r="B32" s="4" t="s">
        <v>18</v>
      </c>
      <c r="C32" s="5">
        <f>C33+C42+C46</f>
        <v>0</v>
      </c>
      <c r="D32" s="5">
        <f>D33+D42+D46</f>
        <v>338634000</v>
      </c>
      <c r="E32" s="5">
        <f>E33+E42+E46</f>
        <v>1307000</v>
      </c>
      <c r="F32" s="5">
        <f>F33+F42+F46</f>
        <v>339941000</v>
      </c>
    </row>
    <row r="33" spans="1:6" ht="39">
      <c r="A33" s="7" t="s">
        <v>181</v>
      </c>
      <c r="B33" s="4" t="s">
        <v>182</v>
      </c>
      <c r="C33" s="5">
        <f>C34+C35+C37+C38+C40+C41+C36+C39</f>
        <v>0</v>
      </c>
      <c r="D33" s="5">
        <f>D34+D35+D37+D38+D40+D41+D36+D39</f>
        <v>279245000</v>
      </c>
      <c r="E33" s="5">
        <f>E34+E35+E37+E38+E40+E41+E36+E39</f>
        <v>1307000</v>
      </c>
      <c r="F33" s="5">
        <f>F34+F35+F37+F38+F40+F41+F36+F39</f>
        <v>280552000</v>
      </c>
    </row>
    <row r="34" spans="1:6" ht="14.25">
      <c r="A34" s="7" t="s">
        <v>21</v>
      </c>
      <c r="B34" s="4" t="s">
        <v>22</v>
      </c>
      <c r="C34" s="5">
        <f>C365</f>
        <v>0</v>
      </c>
      <c r="D34" s="5">
        <f>D365</f>
        <v>2251000</v>
      </c>
      <c r="E34" s="5">
        <f>E365</f>
        <v>0</v>
      </c>
      <c r="F34" s="5">
        <f>F365</f>
        <v>2251000</v>
      </c>
    </row>
    <row r="35" spans="1:6" ht="12.75">
      <c r="A35" s="7" t="s">
        <v>340</v>
      </c>
      <c r="B35" s="4" t="s">
        <v>184</v>
      </c>
      <c r="C35" s="5">
        <f>C367</f>
        <v>0</v>
      </c>
      <c r="D35" s="5">
        <f>D367</f>
        <v>2800000</v>
      </c>
      <c r="E35" s="5">
        <f>E367</f>
        <v>0</v>
      </c>
      <c r="F35" s="5">
        <f>F367</f>
        <v>2800000</v>
      </c>
    </row>
    <row r="36" spans="1:6" ht="27">
      <c r="A36" s="7" t="s">
        <v>372</v>
      </c>
      <c r="B36" s="4" t="s">
        <v>373</v>
      </c>
      <c r="C36" s="5">
        <f>C366</f>
        <v>0</v>
      </c>
      <c r="D36" s="5">
        <f>D366</f>
        <v>0</v>
      </c>
      <c r="E36" s="5">
        <f>E366</f>
        <v>0</v>
      </c>
      <c r="F36" s="5">
        <f>F366</f>
        <v>0</v>
      </c>
    </row>
    <row r="37" spans="1:6" ht="14.25">
      <c r="A37" s="7" t="s">
        <v>23</v>
      </c>
      <c r="B37" s="4" t="s">
        <v>24</v>
      </c>
      <c r="C37" s="5">
        <f aca="true" t="shared" si="7" ref="C37:D41">C368</f>
        <v>0</v>
      </c>
      <c r="D37" s="5">
        <f t="shared" si="7"/>
        <v>63000</v>
      </c>
      <c r="E37" s="5">
        <f aca="true" t="shared" si="8" ref="E37:F41">E368</f>
        <v>0</v>
      </c>
      <c r="F37" s="5">
        <f t="shared" si="8"/>
        <v>63000</v>
      </c>
    </row>
    <row r="38" spans="1:6" ht="27">
      <c r="A38" s="7" t="s">
        <v>25</v>
      </c>
      <c r="B38" s="4" t="s">
        <v>26</v>
      </c>
      <c r="C38" s="5">
        <f t="shared" si="7"/>
        <v>0</v>
      </c>
      <c r="D38" s="5">
        <f t="shared" si="7"/>
        <v>196983000</v>
      </c>
      <c r="E38" s="5">
        <f t="shared" si="8"/>
        <v>0</v>
      </c>
      <c r="F38" s="5">
        <f t="shared" si="8"/>
        <v>196983000</v>
      </c>
    </row>
    <row r="39" spans="1:6" ht="26.25">
      <c r="A39" s="7" t="s">
        <v>389</v>
      </c>
      <c r="B39" s="4" t="s">
        <v>390</v>
      </c>
      <c r="C39" s="5">
        <f t="shared" si="7"/>
        <v>0</v>
      </c>
      <c r="D39" s="5">
        <f t="shared" si="7"/>
        <v>1164000</v>
      </c>
      <c r="E39" s="5">
        <f t="shared" si="8"/>
        <v>0</v>
      </c>
      <c r="F39" s="5">
        <f t="shared" si="8"/>
        <v>1164000</v>
      </c>
    </row>
    <row r="40" spans="1:6" ht="27">
      <c r="A40" s="7" t="s">
        <v>27</v>
      </c>
      <c r="B40" s="4" t="s">
        <v>28</v>
      </c>
      <c r="C40" s="5">
        <f t="shared" si="7"/>
        <v>0</v>
      </c>
      <c r="D40" s="5">
        <f t="shared" si="7"/>
        <v>74172000</v>
      </c>
      <c r="E40" s="5">
        <f t="shared" si="8"/>
        <v>1287000</v>
      </c>
      <c r="F40" s="5">
        <f t="shared" si="8"/>
        <v>75459000</v>
      </c>
    </row>
    <row r="41" spans="1:6" ht="14.25">
      <c r="A41" s="7" t="s">
        <v>29</v>
      </c>
      <c r="B41" s="4" t="s">
        <v>30</v>
      </c>
      <c r="C41" s="5">
        <f t="shared" si="7"/>
        <v>0</v>
      </c>
      <c r="D41" s="5">
        <f t="shared" si="7"/>
        <v>1812000</v>
      </c>
      <c r="E41" s="5">
        <f t="shared" si="8"/>
        <v>20000</v>
      </c>
      <c r="F41" s="5">
        <f t="shared" si="8"/>
        <v>1832000</v>
      </c>
    </row>
    <row r="42" spans="1:6" ht="12.75">
      <c r="A42" s="7" t="s">
        <v>185</v>
      </c>
      <c r="B42" s="4" t="s">
        <v>186</v>
      </c>
      <c r="C42" s="5">
        <f>C43+C45</f>
        <v>0</v>
      </c>
      <c r="D42" s="5">
        <f>D43+D45</f>
        <v>100000</v>
      </c>
      <c r="E42" s="5">
        <f>E43+E45</f>
        <v>0</v>
      </c>
      <c r="F42" s="5">
        <f>F43+F45</f>
        <v>100000</v>
      </c>
    </row>
    <row r="43" spans="1:6" ht="26.25">
      <c r="A43" s="7" t="s">
        <v>187</v>
      </c>
      <c r="B43" s="4" t="s">
        <v>188</v>
      </c>
      <c r="C43" s="5">
        <f>C44</f>
        <v>0</v>
      </c>
      <c r="D43" s="5">
        <f>D44</f>
        <v>100000</v>
      </c>
      <c r="E43" s="5">
        <f>E44</f>
        <v>0</v>
      </c>
      <c r="F43" s="5">
        <f>F44</f>
        <v>100000</v>
      </c>
    </row>
    <row r="44" spans="1:6" ht="26.25">
      <c r="A44" s="7" t="s">
        <v>189</v>
      </c>
      <c r="B44" s="4" t="s">
        <v>190</v>
      </c>
      <c r="C44" s="5">
        <f aca="true" t="shared" si="9" ref="C44:F45">C375</f>
        <v>0</v>
      </c>
      <c r="D44" s="5">
        <f t="shared" si="9"/>
        <v>100000</v>
      </c>
      <c r="E44" s="5">
        <f t="shared" si="9"/>
        <v>0</v>
      </c>
      <c r="F44" s="5">
        <f t="shared" si="9"/>
        <v>100000</v>
      </c>
    </row>
    <row r="45" spans="1:6" ht="12.75">
      <c r="A45" s="7" t="s">
        <v>405</v>
      </c>
      <c r="B45" s="4" t="s">
        <v>407</v>
      </c>
      <c r="C45" s="5">
        <f t="shared" si="9"/>
        <v>0</v>
      </c>
      <c r="D45" s="5">
        <f t="shared" si="9"/>
        <v>0</v>
      </c>
      <c r="E45" s="5">
        <f t="shared" si="9"/>
        <v>0</v>
      </c>
      <c r="F45" s="5">
        <f t="shared" si="9"/>
        <v>0</v>
      </c>
    </row>
    <row r="46" spans="1:6" ht="39">
      <c r="A46" s="7" t="s">
        <v>191</v>
      </c>
      <c r="B46" s="4" t="s">
        <v>192</v>
      </c>
      <c r="C46" s="5">
        <f>C48+C47</f>
        <v>0</v>
      </c>
      <c r="D46" s="5">
        <f>D48+D47</f>
        <v>59289000</v>
      </c>
      <c r="E46" s="5">
        <f>E48+E47</f>
        <v>0</v>
      </c>
      <c r="F46" s="5">
        <f>F48+F47</f>
        <v>59289000</v>
      </c>
    </row>
    <row r="47" spans="1:6" ht="12.75">
      <c r="A47" s="7" t="s">
        <v>398</v>
      </c>
      <c r="B47" s="4" t="s">
        <v>399</v>
      </c>
      <c r="C47" s="5">
        <f aca="true" t="shared" si="10" ref="C47:F48">C378</f>
        <v>0</v>
      </c>
      <c r="D47" s="5">
        <f t="shared" si="10"/>
        <v>59209000</v>
      </c>
      <c r="E47" s="5">
        <f t="shared" si="10"/>
        <v>0</v>
      </c>
      <c r="F47" s="5">
        <f t="shared" si="10"/>
        <v>59209000</v>
      </c>
    </row>
    <row r="48" spans="1:6" ht="12.75">
      <c r="A48" s="7" t="s">
        <v>193</v>
      </c>
      <c r="B48" s="4" t="s">
        <v>194</v>
      </c>
      <c r="C48" s="5">
        <f t="shared" si="10"/>
        <v>0</v>
      </c>
      <c r="D48" s="5">
        <f t="shared" si="10"/>
        <v>80000</v>
      </c>
      <c r="E48" s="5">
        <f t="shared" si="10"/>
        <v>0</v>
      </c>
      <c r="F48" s="5">
        <f t="shared" si="10"/>
        <v>80000</v>
      </c>
    </row>
    <row r="49" spans="1:6" ht="14.25">
      <c r="A49" s="7" t="s">
        <v>134</v>
      </c>
      <c r="B49" s="4" t="s">
        <v>18</v>
      </c>
      <c r="C49" s="5">
        <f>C50</f>
        <v>0</v>
      </c>
      <c r="D49" s="5">
        <f>D50</f>
        <v>40000</v>
      </c>
      <c r="E49" s="5">
        <f>E50</f>
        <v>0</v>
      </c>
      <c r="F49" s="5">
        <f>F50</f>
        <v>40000</v>
      </c>
    </row>
    <row r="50" spans="1:6" ht="14.25">
      <c r="A50" s="7" t="s">
        <v>135</v>
      </c>
      <c r="B50" s="4" t="s">
        <v>32</v>
      </c>
      <c r="C50" s="5">
        <f>C51+C52+C53+C54</f>
        <v>0</v>
      </c>
      <c r="D50" s="5">
        <f>D51+D52+D53+D54</f>
        <v>40000</v>
      </c>
      <c r="E50" s="5">
        <f>E51+E52+E53+E54</f>
        <v>0</v>
      </c>
      <c r="F50" s="5">
        <f>F51+F52+F53+F54</f>
        <v>40000</v>
      </c>
    </row>
    <row r="51" spans="1:6" ht="14.25">
      <c r="A51" s="7" t="s">
        <v>33</v>
      </c>
      <c r="B51" s="4" t="s">
        <v>34</v>
      </c>
      <c r="C51" s="5">
        <f aca="true" t="shared" si="11" ref="C51:F52">C381</f>
        <v>0</v>
      </c>
      <c r="D51" s="5">
        <f t="shared" si="11"/>
        <v>15000</v>
      </c>
      <c r="E51" s="5">
        <f t="shared" si="11"/>
        <v>0</v>
      </c>
      <c r="F51" s="5">
        <f t="shared" si="11"/>
        <v>15000</v>
      </c>
    </row>
    <row r="52" spans="1:6" ht="27">
      <c r="A52" s="7" t="s">
        <v>127</v>
      </c>
      <c r="B52" s="4" t="s">
        <v>36</v>
      </c>
      <c r="C52" s="5">
        <f t="shared" si="11"/>
        <v>0</v>
      </c>
      <c r="D52" s="5">
        <f t="shared" si="11"/>
        <v>-15567000</v>
      </c>
      <c r="E52" s="5">
        <f t="shared" si="11"/>
        <v>8249000</v>
      </c>
      <c r="F52" s="5">
        <f t="shared" si="11"/>
        <v>-7318000</v>
      </c>
    </row>
    <row r="53" spans="1:6" ht="14.25">
      <c r="A53" s="7" t="s">
        <v>37</v>
      </c>
      <c r="B53" s="4" t="s">
        <v>38</v>
      </c>
      <c r="C53" s="5">
        <f>C519</f>
        <v>0</v>
      </c>
      <c r="D53" s="5">
        <f>D519</f>
        <v>15567000</v>
      </c>
      <c r="E53" s="5">
        <f>E519</f>
        <v>-8249000</v>
      </c>
      <c r="F53" s="5">
        <f>F519</f>
        <v>7318000</v>
      </c>
    </row>
    <row r="54" spans="1:6" ht="14.25">
      <c r="A54" s="7" t="s">
        <v>39</v>
      </c>
      <c r="B54" s="4" t="s">
        <v>40</v>
      </c>
      <c r="C54" s="5">
        <f>C383</f>
        <v>0</v>
      </c>
      <c r="D54" s="5">
        <f>D383</f>
        <v>25000</v>
      </c>
      <c r="E54" s="5">
        <f>E383</f>
        <v>0</v>
      </c>
      <c r="F54" s="5">
        <f>F383</f>
        <v>25000</v>
      </c>
    </row>
    <row r="55" spans="1:6" ht="14.25">
      <c r="A55" s="7" t="s">
        <v>41</v>
      </c>
      <c r="B55" s="4" t="s">
        <v>42</v>
      </c>
      <c r="C55" s="5">
        <f>C56</f>
        <v>0</v>
      </c>
      <c r="D55" s="5">
        <f>D56</f>
        <v>11000</v>
      </c>
      <c r="E55" s="5">
        <f>E56</f>
        <v>0</v>
      </c>
      <c r="F55" s="5">
        <f>F56</f>
        <v>11000</v>
      </c>
    </row>
    <row r="56" spans="1:6" ht="14.25">
      <c r="A56" s="7" t="s">
        <v>43</v>
      </c>
      <c r="B56" s="4" t="s">
        <v>44</v>
      </c>
      <c r="C56" s="5">
        <f>C57+C58</f>
        <v>0</v>
      </c>
      <c r="D56" s="5">
        <f>D57+D58</f>
        <v>11000</v>
      </c>
      <c r="E56" s="5">
        <f>E57+E58</f>
        <v>0</v>
      </c>
      <c r="F56" s="5">
        <f>F57+F58</f>
        <v>11000</v>
      </c>
    </row>
    <row r="57" spans="1:6" ht="14.25">
      <c r="A57" s="7" t="s">
        <v>45</v>
      </c>
      <c r="B57" s="4" t="s">
        <v>46</v>
      </c>
      <c r="C57" s="5">
        <f aca="true" t="shared" si="12" ref="C57:F58">C522</f>
        <v>0</v>
      </c>
      <c r="D57" s="5">
        <f t="shared" si="12"/>
        <v>5000</v>
      </c>
      <c r="E57" s="5">
        <f t="shared" si="12"/>
        <v>0</v>
      </c>
      <c r="F57" s="5">
        <f t="shared" si="12"/>
        <v>5000</v>
      </c>
    </row>
    <row r="58" spans="1:6" ht="26.25">
      <c r="A58" s="7" t="s">
        <v>412</v>
      </c>
      <c r="B58" s="20">
        <v>390207</v>
      </c>
      <c r="C58" s="5">
        <f t="shared" si="12"/>
        <v>0</v>
      </c>
      <c r="D58" s="5">
        <f t="shared" si="12"/>
        <v>6000</v>
      </c>
      <c r="E58" s="5">
        <f t="shared" si="12"/>
        <v>0</v>
      </c>
      <c r="F58" s="5">
        <f t="shared" si="12"/>
        <v>6000</v>
      </c>
    </row>
    <row r="59" spans="1:6" ht="12.75">
      <c r="A59" s="7" t="s">
        <v>47</v>
      </c>
      <c r="B59" s="4" t="s">
        <v>48</v>
      </c>
      <c r="C59" s="5">
        <f>C60</f>
        <v>0</v>
      </c>
      <c r="D59" s="5">
        <f>D60</f>
        <v>171969000</v>
      </c>
      <c r="E59" s="5">
        <f>E60</f>
        <v>436000</v>
      </c>
      <c r="F59" s="5">
        <f>F60</f>
        <v>172405000</v>
      </c>
    </row>
    <row r="60" spans="1:6" ht="26.25">
      <c r="A60" s="7" t="s">
        <v>195</v>
      </c>
      <c r="B60" s="4" t="s">
        <v>50</v>
      </c>
      <c r="C60" s="5">
        <f>C61+C73</f>
        <v>0</v>
      </c>
      <c r="D60" s="5">
        <f>D61+D73</f>
        <v>171969000</v>
      </c>
      <c r="E60" s="5">
        <f>E61+E73</f>
        <v>436000</v>
      </c>
      <c r="F60" s="5">
        <f>F61+F73</f>
        <v>172405000</v>
      </c>
    </row>
    <row r="61" spans="1:6" ht="78.75">
      <c r="A61" s="7" t="s">
        <v>196</v>
      </c>
      <c r="B61" s="4" t="s">
        <v>197</v>
      </c>
      <c r="C61" s="5">
        <f>C64+C66+C67+C69+C62+C65+C72+C68+C71+C70</f>
        <v>0</v>
      </c>
      <c r="D61" s="5">
        <f>D64+D66+D67+D69+D62+D65+D72+D68+D71+D70</f>
        <v>23455000</v>
      </c>
      <c r="E61" s="5">
        <f>E64+E66+E67+E69+E62+E65+E72+E68+E71+E70</f>
        <v>0</v>
      </c>
      <c r="F61" s="5">
        <f>F64+F66+F67+F69+F62+F65+F72+F68+F71+F70</f>
        <v>23455000</v>
      </c>
    </row>
    <row r="62" spans="1:6" ht="26.25">
      <c r="A62" s="7" t="s">
        <v>364</v>
      </c>
      <c r="B62" s="4" t="s">
        <v>365</v>
      </c>
      <c r="C62" s="5">
        <f>C63</f>
        <v>0</v>
      </c>
      <c r="D62" s="5">
        <f>D63</f>
        <v>458000</v>
      </c>
      <c r="E62" s="5">
        <f>E63</f>
        <v>0</v>
      </c>
      <c r="F62" s="5">
        <f>F63</f>
        <v>458000</v>
      </c>
    </row>
    <row r="63" spans="1:6" ht="39">
      <c r="A63" s="7" t="s">
        <v>435</v>
      </c>
      <c r="B63" s="20">
        <v>42021601</v>
      </c>
      <c r="C63" s="5">
        <f>C528</f>
        <v>0</v>
      </c>
      <c r="D63" s="5">
        <f>D528</f>
        <v>458000</v>
      </c>
      <c r="E63" s="5">
        <f>E528</f>
        <v>0</v>
      </c>
      <c r="F63" s="5">
        <f>F528</f>
        <v>458000</v>
      </c>
    </row>
    <row r="64" spans="1:6" ht="12.75">
      <c r="A64" s="7" t="s">
        <v>198</v>
      </c>
      <c r="B64" s="4" t="s">
        <v>199</v>
      </c>
      <c r="C64" s="5">
        <f aca="true" t="shared" si="13" ref="C64:F65">C387</f>
        <v>0</v>
      </c>
      <c r="D64" s="5">
        <f t="shared" si="13"/>
        <v>1834000</v>
      </c>
      <c r="E64" s="5">
        <f t="shared" si="13"/>
        <v>0</v>
      </c>
      <c r="F64" s="5">
        <f t="shared" si="13"/>
        <v>1834000</v>
      </c>
    </row>
    <row r="65" spans="1:6" ht="12.75">
      <c r="A65" s="7" t="s">
        <v>384</v>
      </c>
      <c r="B65" s="4" t="s">
        <v>385</v>
      </c>
      <c r="C65" s="5">
        <f t="shared" si="13"/>
        <v>0</v>
      </c>
      <c r="D65" s="5">
        <f t="shared" si="13"/>
        <v>150000</v>
      </c>
      <c r="E65" s="5">
        <f t="shared" si="13"/>
        <v>0</v>
      </c>
      <c r="F65" s="5">
        <f t="shared" si="13"/>
        <v>150000</v>
      </c>
    </row>
    <row r="66" spans="1:6" ht="12.75">
      <c r="A66" s="7" t="s">
        <v>200</v>
      </c>
      <c r="B66" s="4" t="s">
        <v>201</v>
      </c>
      <c r="C66" s="5">
        <f aca="true" t="shared" si="14" ref="C66:F67">C530</f>
        <v>0</v>
      </c>
      <c r="D66" s="5">
        <f t="shared" si="14"/>
        <v>16221000</v>
      </c>
      <c r="E66" s="5">
        <f t="shared" si="14"/>
        <v>0</v>
      </c>
      <c r="F66" s="5">
        <f t="shared" si="14"/>
        <v>16221000</v>
      </c>
    </row>
    <row r="67" spans="1:6" ht="52.5">
      <c r="A67" s="7" t="s">
        <v>202</v>
      </c>
      <c r="B67" s="4" t="s">
        <v>203</v>
      </c>
      <c r="C67" s="5">
        <f t="shared" si="14"/>
        <v>0</v>
      </c>
      <c r="D67" s="5">
        <f t="shared" si="14"/>
        <v>2154000</v>
      </c>
      <c r="E67" s="5">
        <f t="shared" si="14"/>
        <v>0</v>
      </c>
      <c r="F67" s="5">
        <f t="shared" si="14"/>
        <v>2154000</v>
      </c>
    </row>
    <row r="68" spans="1:6" ht="39">
      <c r="A68" s="7" t="s">
        <v>53</v>
      </c>
      <c r="B68" s="20">
        <v>421070</v>
      </c>
      <c r="C68" s="5">
        <f>C529</f>
        <v>0</v>
      </c>
      <c r="D68" s="5">
        <f>D529</f>
        <v>2500000</v>
      </c>
      <c r="E68" s="5">
        <f>E529</f>
        <v>0</v>
      </c>
      <c r="F68" s="5">
        <f>F529</f>
        <v>2500000</v>
      </c>
    </row>
    <row r="69" spans="1:6" ht="26.25">
      <c r="A69" s="7" t="s">
        <v>204</v>
      </c>
      <c r="B69" s="4" t="s">
        <v>205</v>
      </c>
      <c r="C69" s="5">
        <f>C389</f>
        <v>0</v>
      </c>
      <c r="D69" s="5">
        <f>D389</f>
        <v>32000</v>
      </c>
      <c r="E69" s="5">
        <f>E389</f>
        <v>0</v>
      </c>
      <c r="F69" s="5">
        <f>F389</f>
        <v>32000</v>
      </c>
    </row>
    <row r="70" spans="1:6" ht="26.25">
      <c r="A70" s="7" t="s">
        <v>418</v>
      </c>
      <c r="B70" s="20">
        <v>420875</v>
      </c>
      <c r="C70" s="5">
        <f>'sursa 08'!C9</f>
        <v>0</v>
      </c>
      <c r="D70" s="5">
        <f>'sursa 08'!D9</f>
        <v>103000</v>
      </c>
      <c r="E70" s="5">
        <f>'sursa 08'!E9</f>
        <v>0</v>
      </c>
      <c r="F70" s="5">
        <f>'sursa 08'!F9</f>
        <v>103000</v>
      </c>
    </row>
    <row r="71" spans="1:6" ht="26.25">
      <c r="A71" s="7" t="s">
        <v>408</v>
      </c>
      <c r="B71" s="4" t="s">
        <v>409</v>
      </c>
      <c r="C71" s="5">
        <f aca="true" t="shared" si="15" ref="C71:F72">C390</f>
        <v>0</v>
      </c>
      <c r="D71" s="5">
        <f t="shared" si="15"/>
        <v>0</v>
      </c>
      <c r="E71" s="5">
        <f t="shared" si="15"/>
        <v>0</v>
      </c>
      <c r="F71" s="5">
        <f t="shared" si="15"/>
        <v>0</v>
      </c>
    </row>
    <row r="72" spans="1:6" ht="14.25">
      <c r="A72" s="7" t="s">
        <v>400</v>
      </c>
      <c r="B72" s="20">
        <v>421082</v>
      </c>
      <c r="C72" s="5">
        <f t="shared" si="15"/>
        <v>0</v>
      </c>
      <c r="D72" s="5">
        <f t="shared" si="15"/>
        <v>3000</v>
      </c>
      <c r="E72" s="5">
        <f t="shared" si="15"/>
        <v>0</v>
      </c>
      <c r="F72" s="5">
        <f t="shared" si="15"/>
        <v>3000</v>
      </c>
    </row>
    <row r="73" spans="1:6" ht="27">
      <c r="A73" s="7" t="s">
        <v>137</v>
      </c>
      <c r="B73" s="4" t="s">
        <v>55</v>
      </c>
      <c r="C73" s="5">
        <f>C76+C77+C80+C74+C75+C81+C82</f>
        <v>0</v>
      </c>
      <c r="D73" s="5">
        <f>D76+D77+D80+D74+D75+D81+D82</f>
        <v>148514000</v>
      </c>
      <c r="E73" s="5">
        <f>E76+E77+E80+E74+E75+E81+E82</f>
        <v>436000</v>
      </c>
      <c r="F73" s="5">
        <f>F76+F77+F80+F74+F75+F81+F82</f>
        <v>148950000</v>
      </c>
    </row>
    <row r="74" spans="1:6" ht="14.25">
      <c r="A74" s="7" t="s">
        <v>56</v>
      </c>
      <c r="B74" s="4" t="s">
        <v>57</v>
      </c>
      <c r="C74" s="5">
        <f aca="true" t="shared" si="16" ref="C74:F75">C393</f>
        <v>0</v>
      </c>
      <c r="D74" s="5">
        <f t="shared" si="16"/>
        <v>0</v>
      </c>
      <c r="E74" s="5">
        <f t="shared" si="16"/>
        <v>0</v>
      </c>
      <c r="F74" s="5">
        <f t="shared" si="16"/>
        <v>0</v>
      </c>
    </row>
    <row r="75" spans="1:6" ht="27">
      <c r="A75" s="7" t="s">
        <v>58</v>
      </c>
      <c r="B75" s="4" t="s">
        <v>59</v>
      </c>
      <c r="C75" s="5">
        <f t="shared" si="16"/>
        <v>0</v>
      </c>
      <c r="D75" s="5">
        <f t="shared" si="16"/>
        <v>0</v>
      </c>
      <c r="E75" s="5">
        <f t="shared" si="16"/>
        <v>0</v>
      </c>
      <c r="F75" s="5">
        <f t="shared" si="16"/>
        <v>0</v>
      </c>
    </row>
    <row r="76" spans="1:6" ht="27">
      <c r="A76" s="7" t="s">
        <v>60</v>
      </c>
      <c r="B76" s="4" t="s">
        <v>61</v>
      </c>
      <c r="C76" s="5">
        <f aca="true" t="shared" si="17" ref="C76:D80">C534</f>
        <v>0</v>
      </c>
      <c r="D76" s="5">
        <f t="shared" si="17"/>
        <v>0</v>
      </c>
      <c r="E76" s="5">
        <f aca="true" t="shared" si="18" ref="E76:F80">E534</f>
        <v>0</v>
      </c>
      <c r="F76" s="5">
        <f t="shared" si="18"/>
        <v>0</v>
      </c>
    </row>
    <row r="77" spans="1:6" ht="27">
      <c r="A77" s="7" t="s">
        <v>62</v>
      </c>
      <c r="B77" s="4" t="s">
        <v>63</v>
      </c>
      <c r="C77" s="5">
        <f t="shared" si="17"/>
        <v>0</v>
      </c>
      <c r="D77" s="5">
        <f t="shared" si="17"/>
        <v>0</v>
      </c>
      <c r="E77" s="5">
        <f t="shared" si="18"/>
        <v>0</v>
      </c>
      <c r="F77" s="5">
        <f t="shared" si="18"/>
        <v>0</v>
      </c>
    </row>
    <row r="78" spans="1:6" ht="27">
      <c r="A78" s="7" t="s">
        <v>64</v>
      </c>
      <c r="B78" s="4" t="s">
        <v>65</v>
      </c>
      <c r="C78" s="5">
        <f t="shared" si="17"/>
        <v>0</v>
      </c>
      <c r="D78" s="5">
        <f t="shared" si="17"/>
        <v>0</v>
      </c>
      <c r="E78" s="5">
        <f t="shared" si="18"/>
        <v>0</v>
      </c>
      <c r="F78" s="5">
        <f t="shared" si="18"/>
        <v>0</v>
      </c>
    </row>
    <row r="79" spans="1:6" ht="27">
      <c r="A79" s="7" t="s">
        <v>66</v>
      </c>
      <c r="B79" s="4" t="s">
        <v>67</v>
      </c>
      <c r="C79" s="5">
        <f t="shared" si="17"/>
        <v>0</v>
      </c>
      <c r="D79" s="5">
        <f t="shared" si="17"/>
        <v>0</v>
      </c>
      <c r="E79" s="5">
        <f t="shared" si="18"/>
        <v>0</v>
      </c>
      <c r="F79" s="5">
        <f t="shared" si="18"/>
        <v>0</v>
      </c>
    </row>
    <row r="80" spans="1:6" ht="14.25">
      <c r="A80" s="7" t="s">
        <v>68</v>
      </c>
      <c r="B80" s="4" t="s">
        <v>69</v>
      </c>
      <c r="C80" s="5">
        <f t="shared" si="17"/>
        <v>0</v>
      </c>
      <c r="D80" s="5">
        <f t="shared" si="17"/>
        <v>0</v>
      </c>
      <c r="E80" s="5">
        <f t="shared" si="18"/>
        <v>0</v>
      </c>
      <c r="F80" s="5">
        <f t="shared" si="18"/>
        <v>0</v>
      </c>
    </row>
    <row r="81" spans="1:6" ht="27">
      <c r="A81" s="7" t="s">
        <v>70</v>
      </c>
      <c r="B81" s="4" t="s">
        <v>71</v>
      </c>
      <c r="C81" s="5">
        <f aca="true" t="shared" si="19" ref="C81:F82">C395</f>
        <v>0</v>
      </c>
      <c r="D81" s="5">
        <f t="shared" si="19"/>
        <v>148481000</v>
      </c>
      <c r="E81" s="5">
        <f t="shared" si="19"/>
        <v>436000</v>
      </c>
      <c r="F81" s="5">
        <f t="shared" si="19"/>
        <v>148917000</v>
      </c>
    </row>
    <row r="82" spans="1:6" ht="14.25">
      <c r="A82" s="7" t="s">
        <v>400</v>
      </c>
      <c r="B82" s="20">
        <v>431040</v>
      </c>
      <c r="C82" s="5">
        <f t="shared" si="19"/>
        <v>0</v>
      </c>
      <c r="D82" s="5">
        <f t="shared" si="19"/>
        <v>33000</v>
      </c>
      <c r="E82" s="5">
        <f t="shared" si="19"/>
        <v>0</v>
      </c>
      <c r="F82" s="5">
        <f t="shared" si="19"/>
        <v>33000</v>
      </c>
    </row>
    <row r="83" spans="1:6" ht="12.75">
      <c r="A83" s="7" t="s">
        <v>206</v>
      </c>
      <c r="B83" s="4" t="s">
        <v>207</v>
      </c>
      <c r="C83" s="5">
        <f>C84</f>
        <v>0</v>
      </c>
      <c r="D83" s="5">
        <f>D84</f>
        <v>0</v>
      </c>
      <c r="E83" s="5">
        <f>E84</f>
        <v>0</v>
      </c>
      <c r="F83" s="5">
        <f>F84</f>
        <v>0</v>
      </c>
    </row>
    <row r="84" spans="1:6" ht="26.25">
      <c r="A84" s="7" t="s">
        <v>208</v>
      </c>
      <c r="B84" s="4" t="s">
        <v>209</v>
      </c>
      <c r="C84" s="5">
        <f>C540</f>
        <v>0</v>
      </c>
      <c r="D84" s="5">
        <f>D540</f>
        <v>0</v>
      </c>
      <c r="E84" s="5">
        <f>E540</f>
        <v>0</v>
      </c>
      <c r="F84" s="5">
        <f>F540</f>
        <v>0</v>
      </c>
    </row>
    <row r="85" spans="1:6" ht="39">
      <c r="A85" s="7" t="s">
        <v>210</v>
      </c>
      <c r="B85" s="4" t="s">
        <v>211</v>
      </c>
      <c r="C85" s="5">
        <f>C86+C90+C93</f>
        <v>0</v>
      </c>
      <c r="D85" s="5">
        <f>D86+D90+D93</f>
        <v>126697000</v>
      </c>
      <c r="E85" s="5">
        <f>E86+E90+E93</f>
        <v>0</v>
      </c>
      <c r="F85" s="5">
        <f>F86+F90+F93</f>
        <v>126697000</v>
      </c>
    </row>
    <row r="86" spans="1:6" ht="26.25">
      <c r="A86" s="7" t="s">
        <v>212</v>
      </c>
      <c r="B86" s="4" t="s">
        <v>213</v>
      </c>
      <c r="C86" s="5">
        <f>C87+C88+C89</f>
        <v>0</v>
      </c>
      <c r="D86" s="5">
        <f>D87+D88+D89</f>
        <v>123808000</v>
      </c>
      <c r="E86" s="5">
        <f>E87+E88+E89</f>
        <v>0</v>
      </c>
      <c r="F86" s="5">
        <f>F87+F88+F89</f>
        <v>123808000</v>
      </c>
    </row>
    <row r="87" spans="1:6" ht="12.75">
      <c r="A87" s="7" t="s">
        <v>214</v>
      </c>
      <c r="B87" s="4" t="s">
        <v>215</v>
      </c>
      <c r="C87" s="5">
        <f aca="true" t="shared" si="20" ref="C87:D89">C543</f>
        <v>0</v>
      </c>
      <c r="D87" s="5">
        <f t="shared" si="20"/>
        <v>53964000</v>
      </c>
      <c r="E87" s="5">
        <f aca="true" t="shared" si="21" ref="E87:F89">E543</f>
        <v>0</v>
      </c>
      <c r="F87" s="5">
        <f t="shared" si="21"/>
        <v>53964000</v>
      </c>
    </row>
    <row r="88" spans="1:6" ht="12.75">
      <c r="A88" s="7" t="s">
        <v>391</v>
      </c>
      <c r="B88" s="4" t="s">
        <v>393</v>
      </c>
      <c r="C88" s="5">
        <f t="shared" si="20"/>
        <v>0</v>
      </c>
      <c r="D88" s="5">
        <f t="shared" si="20"/>
        <v>1340000</v>
      </c>
      <c r="E88" s="5">
        <f t="shared" si="21"/>
        <v>0</v>
      </c>
      <c r="F88" s="5">
        <f t="shared" si="21"/>
        <v>1340000</v>
      </c>
    </row>
    <row r="89" spans="1:6" ht="12.75">
      <c r="A89" s="7" t="s">
        <v>410</v>
      </c>
      <c r="B89" s="4" t="s">
        <v>411</v>
      </c>
      <c r="C89" s="5">
        <f t="shared" si="20"/>
        <v>0</v>
      </c>
      <c r="D89" s="5">
        <f t="shared" si="20"/>
        <v>68504000</v>
      </c>
      <c r="E89" s="5">
        <f t="shared" si="21"/>
        <v>0</v>
      </c>
      <c r="F89" s="5">
        <f t="shared" si="21"/>
        <v>68504000</v>
      </c>
    </row>
    <row r="90" spans="1:6" ht="26.25">
      <c r="A90" s="7" t="s">
        <v>216</v>
      </c>
      <c r="B90" s="4" t="s">
        <v>217</v>
      </c>
      <c r="C90" s="5">
        <f>C91+C92</f>
        <v>0</v>
      </c>
      <c r="D90" s="5">
        <f>D91+D92</f>
        <v>2307000</v>
      </c>
      <c r="E90" s="5">
        <f>E91+E92</f>
        <v>0</v>
      </c>
      <c r="F90" s="5">
        <f>F91+F92</f>
        <v>2307000</v>
      </c>
    </row>
    <row r="91" spans="1:6" ht="12.75">
      <c r="A91" s="7" t="s">
        <v>214</v>
      </c>
      <c r="B91" s="4" t="s">
        <v>218</v>
      </c>
      <c r="C91" s="5">
        <f aca="true" t="shared" si="22" ref="C91:F92">C547</f>
        <v>0</v>
      </c>
      <c r="D91" s="5">
        <f t="shared" si="22"/>
        <v>2307000</v>
      </c>
      <c r="E91" s="5">
        <f t="shared" si="22"/>
        <v>0</v>
      </c>
      <c r="F91" s="5">
        <f t="shared" si="22"/>
        <v>2307000</v>
      </c>
    </row>
    <row r="92" spans="1:6" ht="12.75">
      <c r="A92" s="7" t="s">
        <v>391</v>
      </c>
      <c r="B92" s="4" t="s">
        <v>392</v>
      </c>
      <c r="C92" s="5">
        <f t="shared" si="22"/>
        <v>0</v>
      </c>
      <c r="D92" s="5">
        <f t="shared" si="22"/>
        <v>0</v>
      </c>
      <c r="E92" s="5">
        <f t="shared" si="22"/>
        <v>0</v>
      </c>
      <c r="F92" s="5">
        <f t="shared" si="22"/>
        <v>0</v>
      </c>
    </row>
    <row r="93" spans="1:6" ht="26.25">
      <c r="A93" s="7" t="s">
        <v>419</v>
      </c>
      <c r="B93" s="20">
        <v>480831</v>
      </c>
      <c r="C93" s="5">
        <f>C94</f>
        <v>0</v>
      </c>
      <c r="D93" s="5">
        <f>D94</f>
        <v>582000</v>
      </c>
      <c r="E93" s="5">
        <f>E94</f>
        <v>0</v>
      </c>
      <c r="F93" s="5">
        <f>F94</f>
        <v>582000</v>
      </c>
    </row>
    <row r="94" spans="1:6" ht="12.75">
      <c r="A94" s="7" t="s">
        <v>410</v>
      </c>
      <c r="B94" s="20">
        <v>48083103</v>
      </c>
      <c r="C94" s="5">
        <f>'sursa 08'!C12</f>
        <v>0</v>
      </c>
      <c r="D94" s="5">
        <f>'sursa 08'!D12</f>
        <v>582000</v>
      </c>
      <c r="E94" s="5">
        <f>'sursa 08'!E12</f>
        <v>0</v>
      </c>
      <c r="F94" s="5">
        <f>'sursa 08'!F12</f>
        <v>582000</v>
      </c>
    </row>
    <row r="95" spans="1:6" ht="26.25">
      <c r="A95" s="7" t="s">
        <v>219</v>
      </c>
      <c r="B95" s="4" t="s">
        <v>220</v>
      </c>
      <c r="C95" s="5">
        <f>C116+C136+C144+C154+C168+C199+C232+C268+C273+C290+C293+C324+C97</f>
        <v>0</v>
      </c>
      <c r="D95" s="5">
        <f>D116+D136+D144+D154+D168+D199+D232+D268+D273+D290+D293+D324+D97</f>
        <v>987547000</v>
      </c>
      <c r="E95" s="5">
        <f>E116+E136+E144+E154+E168+E199+E232+E268+E273+E290+E293+E324+E97</f>
        <v>15897000</v>
      </c>
      <c r="F95" s="5">
        <f>F116+F136+F144+F154+F168+F199+F232+F268+F273+F290+F293+F324+F97</f>
        <v>1003444000</v>
      </c>
    </row>
    <row r="96" spans="1:6" ht="26.25">
      <c r="A96" s="7" t="s">
        <v>302</v>
      </c>
      <c r="B96" s="4" t="s">
        <v>303</v>
      </c>
      <c r="C96" s="5">
        <f>C97+C116+C136</f>
        <v>0</v>
      </c>
      <c r="D96" s="5">
        <f>D97+D116+D136</f>
        <v>45163000</v>
      </c>
      <c r="E96" s="5">
        <f>E97+E116+E136</f>
        <v>862000</v>
      </c>
      <c r="F96" s="5">
        <f>F97+F116+F136</f>
        <v>46025000</v>
      </c>
    </row>
    <row r="97" spans="1:6" ht="12.75">
      <c r="A97" s="7" t="s">
        <v>304</v>
      </c>
      <c r="B97" s="4" t="s">
        <v>278</v>
      </c>
      <c r="C97" s="5">
        <f>C98+C103</f>
        <v>0</v>
      </c>
      <c r="D97" s="5">
        <f>D98+D103</f>
        <v>33097000</v>
      </c>
      <c r="E97" s="5">
        <f>E98+E103</f>
        <v>-20000</v>
      </c>
      <c r="F97" s="5">
        <f>F98+F103</f>
        <v>33077000</v>
      </c>
    </row>
    <row r="98" spans="1:6" ht="12.75">
      <c r="A98" s="7" t="s">
        <v>221</v>
      </c>
      <c r="B98" s="4" t="s">
        <v>222</v>
      </c>
      <c r="C98" s="5">
        <f>C99+C100+C101</f>
        <v>0</v>
      </c>
      <c r="D98" s="5">
        <f>D99+D100+D101</f>
        <v>30450000</v>
      </c>
      <c r="E98" s="5">
        <f>E99+E100+E101</f>
        <v>-20000</v>
      </c>
      <c r="F98" s="5">
        <f>F99+F100+F101</f>
        <v>30430000</v>
      </c>
    </row>
    <row r="99" spans="1:6" ht="12.75">
      <c r="A99" s="7" t="s">
        <v>78</v>
      </c>
      <c r="B99" s="4" t="s">
        <v>79</v>
      </c>
      <c r="C99" s="5">
        <f aca="true" t="shared" si="23" ref="C99:F100">C401</f>
        <v>0</v>
      </c>
      <c r="D99" s="5">
        <f t="shared" si="23"/>
        <v>21000000</v>
      </c>
      <c r="E99" s="5">
        <f t="shared" si="23"/>
        <v>0</v>
      </c>
      <c r="F99" s="5">
        <f t="shared" si="23"/>
        <v>21000000</v>
      </c>
    </row>
    <row r="100" spans="1:6" ht="26.25">
      <c r="A100" s="7" t="s">
        <v>80</v>
      </c>
      <c r="B100" s="4" t="s">
        <v>81</v>
      </c>
      <c r="C100" s="5">
        <f t="shared" si="23"/>
        <v>0</v>
      </c>
      <c r="D100" s="5">
        <f t="shared" si="23"/>
        <v>9280000</v>
      </c>
      <c r="E100" s="5">
        <f t="shared" si="23"/>
        <v>-20000</v>
      </c>
      <c r="F100" s="5">
        <f t="shared" si="23"/>
        <v>9260000</v>
      </c>
    </row>
    <row r="101" spans="1:6" ht="39">
      <c r="A101" s="7" t="s">
        <v>82</v>
      </c>
      <c r="B101" s="4" t="s">
        <v>83</v>
      </c>
      <c r="C101" s="5">
        <f>C102</f>
        <v>0</v>
      </c>
      <c r="D101" s="5">
        <f>D102</f>
        <v>170000</v>
      </c>
      <c r="E101" s="5">
        <f>E102</f>
        <v>0</v>
      </c>
      <c r="F101" s="5">
        <f>F102</f>
        <v>170000</v>
      </c>
    </row>
    <row r="102" spans="1:6" ht="12.75">
      <c r="A102" s="7" t="s">
        <v>86</v>
      </c>
      <c r="B102" s="4" t="s">
        <v>87</v>
      </c>
      <c r="C102" s="5">
        <f>C404</f>
        <v>0</v>
      </c>
      <c r="D102" s="5">
        <f>D404</f>
        <v>170000</v>
      </c>
      <c r="E102" s="5">
        <f>E404</f>
        <v>0</v>
      </c>
      <c r="F102" s="5">
        <f>F404</f>
        <v>170000</v>
      </c>
    </row>
    <row r="103" spans="1:6" ht="12.75">
      <c r="A103" s="7" t="s">
        <v>274</v>
      </c>
      <c r="B103" s="4" t="s">
        <v>89</v>
      </c>
      <c r="C103" s="5">
        <f>C104+C112</f>
        <v>0</v>
      </c>
      <c r="D103" s="5">
        <f>D104+D112</f>
        <v>2647000</v>
      </c>
      <c r="E103" s="5">
        <f>E104+E112</f>
        <v>0</v>
      </c>
      <c r="F103" s="5">
        <f>F104+F112</f>
        <v>2647000</v>
      </c>
    </row>
    <row r="104" spans="1:6" ht="39">
      <c r="A104" s="7" t="s">
        <v>90</v>
      </c>
      <c r="B104" s="4" t="s">
        <v>91</v>
      </c>
      <c r="C104" s="5">
        <f>C105+C108</f>
        <v>0</v>
      </c>
      <c r="D104" s="5">
        <f>D105+D108</f>
        <v>1882000</v>
      </c>
      <c r="E104" s="5">
        <f>E105+E108</f>
        <v>0</v>
      </c>
      <c r="F104" s="5">
        <f>F105+F108</f>
        <v>1882000</v>
      </c>
    </row>
    <row r="105" spans="1:6" ht="26.25">
      <c r="A105" s="7" t="s">
        <v>92</v>
      </c>
      <c r="B105" s="4" t="s">
        <v>93</v>
      </c>
      <c r="C105" s="5">
        <f>C106+C107</f>
        <v>0</v>
      </c>
      <c r="D105" s="5">
        <f>D106+D107</f>
        <v>0</v>
      </c>
      <c r="E105" s="5">
        <f>E106+E107</f>
        <v>0</v>
      </c>
      <c r="F105" s="5">
        <f>F106+F107</f>
        <v>0</v>
      </c>
    </row>
    <row r="106" spans="1:6" ht="12.75">
      <c r="A106" s="7" t="s">
        <v>94</v>
      </c>
      <c r="B106" s="4" t="s">
        <v>95</v>
      </c>
      <c r="C106" s="5">
        <f aca="true" t="shared" si="24" ref="C106:F107">C558</f>
        <v>0</v>
      </c>
      <c r="D106" s="5">
        <f t="shared" si="24"/>
        <v>0</v>
      </c>
      <c r="E106" s="5">
        <f t="shared" si="24"/>
        <v>0</v>
      </c>
      <c r="F106" s="5">
        <f t="shared" si="24"/>
        <v>0</v>
      </c>
    </row>
    <row r="107" spans="1:6" ht="12.75">
      <c r="A107" s="7" t="s">
        <v>96</v>
      </c>
      <c r="B107" s="4" t="s">
        <v>97</v>
      </c>
      <c r="C107" s="5">
        <f t="shared" si="24"/>
        <v>0</v>
      </c>
      <c r="D107" s="5">
        <f t="shared" si="24"/>
        <v>0</v>
      </c>
      <c r="E107" s="5">
        <f t="shared" si="24"/>
        <v>0</v>
      </c>
      <c r="F107" s="5">
        <f t="shared" si="24"/>
        <v>0</v>
      </c>
    </row>
    <row r="108" spans="1:6" ht="12.75">
      <c r="A108" s="7" t="s">
        <v>298</v>
      </c>
      <c r="B108" s="4" t="s">
        <v>299</v>
      </c>
      <c r="C108" s="5">
        <f>C109+C110+C111</f>
        <v>0</v>
      </c>
      <c r="D108" s="5">
        <f>D109+D110+D111</f>
        <v>1882000</v>
      </c>
      <c r="E108" s="5">
        <f>E109+E110+E111</f>
        <v>0</v>
      </c>
      <c r="F108" s="5">
        <f>F109+F110+F111</f>
        <v>1882000</v>
      </c>
    </row>
    <row r="109" spans="1:6" ht="12.75">
      <c r="A109" s="7" t="s">
        <v>94</v>
      </c>
      <c r="B109" s="4" t="s">
        <v>300</v>
      </c>
      <c r="C109" s="5">
        <f aca="true" t="shared" si="25" ref="C109:D111">C561</f>
        <v>0</v>
      </c>
      <c r="D109" s="5">
        <f t="shared" si="25"/>
        <v>279000</v>
      </c>
      <c r="E109" s="5">
        <f aca="true" t="shared" si="26" ref="E109:F111">E561</f>
        <v>0</v>
      </c>
      <c r="F109" s="5">
        <f t="shared" si="26"/>
        <v>279000</v>
      </c>
    </row>
    <row r="110" spans="1:6" ht="12.75">
      <c r="A110" s="7" t="s">
        <v>96</v>
      </c>
      <c r="B110" s="4" t="s">
        <v>301</v>
      </c>
      <c r="C110" s="5">
        <f t="shared" si="25"/>
        <v>0</v>
      </c>
      <c r="D110" s="5">
        <f t="shared" si="25"/>
        <v>1581000</v>
      </c>
      <c r="E110" s="5">
        <f t="shared" si="26"/>
        <v>0</v>
      </c>
      <c r="F110" s="5">
        <f t="shared" si="26"/>
        <v>1581000</v>
      </c>
    </row>
    <row r="111" spans="1:6" ht="12.75">
      <c r="A111" s="7" t="s">
        <v>295</v>
      </c>
      <c r="B111" s="4" t="s">
        <v>397</v>
      </c>
      <c r="C111" s="5">
        <f t="shared" si="25"/>
        <v>0</v>
      </c>
      <c r="D111" s="5">
        <f t="shared" si="25"/>
        <v>22000</v>
      </c>
      <c r="E111" s="5">
        <f t="shared" si="26"/>
        <v>0</v>
      </c>
      <c r="F111" s="5">
        <f t="shared" si="26"/>
        <v>22000</v>
      </c>
    </row>
    <row r="112" spans="1:6" ht="12.75">
      <c r="A112" s="7" t="s">
        <v>98</v>
      </c>
      <c r="B112" s="4" t="s">
        <v>99</v>
      </c>
      <c r="C112" s="5">
        <f aca="true" t="shared" si="27" ref="C112:F114">C113</f>
        <v>0</v>
      </c>
      <c r="D112" s="5">
        <f t="shared" si="27"/>
        <v>765000</v>
      </c>
      <c r="E112" s="5">
        <f t="shared" si="27"/>
        <v>0</v>
      </c>
      <c r="F112" s="5">
        <f t="shared" si="27"/>
        <v>765000</v>
      </c>
    </row>
    <row r="113" spans="1:6" ht="12.75">
      <c r="A113" s="7" t="s">
        <v>100</v>
      </c>
      <c r="B113" s="4" t="s">
        <v>101</v>
      </c>
      <c r="C113" s="5">
        <f t="shared" si="27"/>
        <v>0</v>
      </c>
      <c r="D113" s="5">
        <f t="shared" si="27"/>
        <v>765000</v>
      </c>
      <c r="E113" s="5">
        <f t="shared" si="27"/>
        <v>0</v>
      </c>
      <c r="F113" s="5">
        <f t="shared" si="27"/>
        <v>765000</v>
      </c>
    </row>
    <row r="114" spans="1:6" ht="12.75">
      <c r="A114" s="7" t="s">
        <v>102</v>
      </c>
      <c r="B114" s="4" t="s">
        <v>103</v>
      </c>
      <c r="C114" s="5">
        <f t="shared" si="27"/>
        <v>0</v>
      </c>
      <c r="D114" s="5">
        <f t="shared" si="27"/>
        <v>765000</v>
      </c>
      <c r="E114" s="5">
        <f t="shared" si="27"/>
        <v>0</v>
      </c>
      <c r="F114" s="5">
        <f t="shared" si="27"/>
        <v>765000</v>
      </c>
    </row>
    <row r="115" spans="1:6" ht="12.75">
      <c r="A115" s="7" t="s">
        <v>110</v>
      </c>
      <c r="B115" s="4" t="s">
        <v>111</v>
      </c>
      <c r="C115" s="5">
        <f>C567</f>
        <v>0</v>
      </c>
      <c r="D115" s="5">
        <f>D567</f>
        <v>765000</v>
      </c>
      <c r="E115" s="5">
        <f>E567</f>
        <v>0</v>
      </c>
      <c r="F115" s="5">
        <f>F567</f>
        <v>765000</v>
      </c>
    </row>
    <row r="116" spans="1:6" ht="26.25">
      <c r="A116" s="7" t="s">
        <v>305</v>
      </c>
      <c r="B116" s="4" t="s">
        <v>306</v>
      </c>
      <c r="C116" s="5">
        <f>C117+C127</f>
        <v>0</v>
      </c>
      <c r="D116" s="5">
        <f>D117+D127</f>
        <v>11200000</v>
      </c>
      <c r="E116" s="5">
        <f>E117+E127</f>
        <v>882000</v>
      </c>
      <c r="F116" s="5">
        <f>F117+F127</f>
        <v>12082000</v>
      </c>
    </row>
    <row r="117" spans="1:6" ht="12.75">
      <c r="A117" s="7" t="s">
        <v>221</v>
      </c>
      <c r="B117" s="4" t="s">
        <v>222</v>
      </c>
      <c r="C117" s="5">
        <f>C118+C119+C122+C125</f>
        <v>0</v>
      </c>
      <c r="D117" s="5">
        <f>D118+D119+D122+D125+D120</f>
        <v>10690000</v>
      </c>
      <c r="E117" s="5">
        <f>E118+E119+E122+E125+E120</f>
        <v>882000</v>
      </c>
      <c r="F117" s="5">
        <f>F118+F119+F122+F125+F120</f>
        <v>11572000</v>
      </c>
    </row>
    <row r="118" spans="1:6" ht="12.75">
      <c r="A118" s="7" t="s">
        <v>78</v>
      </c>
      <c r="B118" s="4" t="s">
        <v>79</v>
      </c>
      <c r="C118" s="5">
        <f aca="true" t="shared" si="28" ref="C118:F119">C407</f>
        <v>0</v>
      </c>
      <c r="D118" s="5">
        <f t="shared" si="28"/>
        <v>9377000</v>
      </c>
      <c r="E118" s="5">
        <f t="shared" si="28"/>
        <v>815000</v>
      </c>
      <c r="F118" s="5">
        <f t="shared" si="28"/>
        <v>10192000</v>
      </c>
    </row>
    <row r="119" spans="1:6" ht="26.25">
      <c r="A119" s="7" t="s">
        <v>80</v>
      </c>
      <c r="B119" s="4" t="s">
        <v>81</v>
      </c>
      <c r="C119" s="5">
        <f t="shared" si="28"/>
        <v>0</v>
      </c>
      <c r="D119" s="5">
        <f t="shared" si="28"/>
        <v>1190000</v>
      </c>
      <c r="E119" s="5">
        <f t="shared" si="28"/>
        <v>67000</v>
      </c>
      <c r="F119" s="5">
        <f t="shared" si="28"/>
        <v>1257000</v>
      </c>
    </row>
    <row r="120" spans="1:6" ht="12.75">
      <c r="A120" s="7" t="s">
        <v>431</v>
      </c>
      <c r="B120" s="4" t="s">
        <v>433</v>
      </c>
      <c r="C120" s="5"/>
      <c r="D120" s="5">
        <f>D121</f>
        <v>0</v>
      </c>
      <c r="E120" s="5">
        <f>E121</f>
        <v>0</v>
      </c>
      <c r="F120" s="5">
        <f>F121</f>
        <v>0</v>
      </c>
    </row>
    <row r="121" spans="1:6" ht="12.75">
      <c r="A121" s="7" t="s">
        <v>432</v>
      </c>
      <c r="B121" s="4" t="s">
        <v>434</v>
      </c>
      <c r="C121" s="5"/>
      <c r="D121" s="5">
        <f>D410</f>
        <v>0</v>
      </c>
      <c r="E121" s="5">
        <f>E410</f>
        <v>0</v>
      </c>
      <c r="F121" s="5">
        <f>F410</f>
        <v>0</v>
      </c>
    </row>
    <row r="122" spans="1:6" ht="26.25">
      <c r="A122" s="7" t="s">
        <v>232</v>
      </c>
      <c r="B122" s="4" t="s">
        <v>233</v>
      </c>
      <c r="C122" s="5">
        <f aca="true" t="shared" si="29" ref="C122:F123">C123</f>
        <v>0</v>
      </c>
      <c r="D122" s="5">
        <f t="shared" si="29"/>
        <v>0</v>
      </c>
      <c r="E122" s="5">
        <f t="shared" si="29"/>
        <v>0</v>
      </c>
      <c r="F122" s="5">
        <f t="shared" si="29"/>
        <v>0</v>
      </c>
    </row>
    <row r="123" spans="1:6" ht="52.5">
      <c r="A123" s="7" t="s">
        <v>234</v>
      </c>
      <c r="B123" s="4" t="s">
        <v>235</v>
      </c>
      <c r="C123" s="5">
        <f t="shared" si="29"/>
        <v>0</v>
      </c>
      <c r="D123" s="5">
        <f t="shared" si="29"/>
        <v>0</v>
      </c>
      <c r="E123" s="5">
        <f t="shared" si="29"/>
        <v>0</v>
      </c>
      <c r="F123" s="5">
        <f t="shared" si="29"/>
        <v>0</v>
      </c>
    </row>
    <row r="124" spans="1:6" ht="12.75">
      <c r="A124" s="7" t="s">
        <v>236</v>
      </c>
      <c r="B124" s="4" t="s">
        <v>237</v>
      </c>
      <c r="C124" s="5">
        <f>C413</f>
        <v>0</v>
      </c>
      <c r="D124" s="5">
        <f>D413</f>
        <v>0</v>
      </c>
      <c r="E124" s="5">
        <f>E413</f>
        <v>0</v>
      </c>
      <c r="F124" s="5">
        <f>F413</f>
        <v>0</v>
      </c>
    </row>
    <row r="125" spans="1:6" ht="39.75">
      <c r="A125" s="7" t="s">
        <v>82</v>
      </c>
      <c r="B125" s="4" t="s">
        <v>83</v>
      </c>
      <c r="C125" s="5">
        <f>C126</f>
        <v>0</v>
      </c>
      <c r="D125" s="5">
        <f>D126</f>
        <v>123000</v>
      </c>
      <c r="E125" s="5">
        <f>E126</f>
        <v>0</v>
      </c>
      <c r="F125" s="5">
        <f>F126</f>
        <v>123000</v>
      </c>
    </row>
    <row r="126" spans="1:6" ht="14.25">
      <c r="A126" s="7" t="s">
        <v>86</v>
      </c>
      <c r="B126" s="4" t="s">
        <v>87</v>
      </c>
      <c r="C126" s="5">
        <f>'sursa 10'!C140</f>
        <v>0</v>
      </c>
      <c r="D126" s="5">
        <f>'sursa 10'!D140</f>
        <v>123000</v>
      </c>
      <c r="E126" s="5">
        <f>'sursa 10'!E140</f>
        <v>0</v>
      </c>
      <c r="F126" s="5">
        <f>'sursa 10'!F140</f>
        <v>123000</v>
      </c>
    </row>
    <row r="127" spans="1:6" ht="12.75">
      <c r="A127" s="7" t="s">
        <v>274</v>
      </c>
      <c r="B127" s="4" t="s">
        <v>89</v>
      </c>
      <c r="C127" s="5">
        <f>C128+C131</f>
        <v>0</v>
      </c>
      <c r="D127" s="5">
        <f>D128+D131</f>
        <v>510000</v>
      </c>
      <c r="E127" s="5">
        <f>E128+E131</f>
        <v>0</v>
      </c>
      <c r="F127" s="5">
        <f>F128+F131</f>
        <v>510000</v>
      </c>
    </row>
    <row r="128" spans="1:6" ht="26.25">
      <c r="A128" s="7" t="s">
        <v>275</v>
      </c>
      <c r="B128" s="4" t="s">
        <v>276</v>
      </c>
      <c r="C128" s="5">
        <f aca="true" t="shared" si="30" ref="C128:F129">C129</f>
        <v>0</v>
      </c>
      <c r="D128" s="5">
        <f t="shared" si="30"/>
        <v>0</v>
      </c>
      <c r="E128" s="5">
        <f t="shared" si="30"/>
        <v>0</v>
      </c>
      <c r="F128" s="5">
        <f t="shared" si="30"/>
        <v>0</v>
      </c>
    </row>
    <row r="129" spans="1:6" ht="12.75">
      <c r="A129" s="7" t="s">
        <v>277</v>
      </c>
      <c r="B129" s="4" t="s">
        <v>278</v>
      </c>
      <c r="C129" s="5">
        <f t="shared" si="30"/>
        <v>0</v>
      </c>
      <c r="D129" s="5">
        <f t="shared" si="30"/>
        <v>0</v>
      </c>
      <c r="E129" s="5">
        <f t="shared" si="30"/>
        <v>0</v>
      </c>
      <c r="F129" s="5">
        <f t="shared" si="30"/>
        <v>0</v>
      </c>
    </row>
    <row r="130" spans="1:6" ht="12.75">
      <c r="A130" s="7" t="s">
        <v>281</v>
      </c>
      <c r="B130" s="4" t="s">
        <v>282</v>
      </c>
      <c r="C130" s="5">
        <f>C572</f>
        <v>0</v>
      </c>
      <c r="D130" s="5">
        <f>D572</f>
        <v>0</v>
      </c>
      <c r="E130" s="5">
        <f>E572</f>
        <v>0</v>
      </c>
      <c r="F130" s="5">
        <f>F572</f>
        <v>0</v>
      </c>
    </row>
    <row r="131" spans="1:6" ht="12.75">
      <c r="A131" s="7" t="s">
        <v>98</v>
      </c>
      <c r="B131" s="4" t="s">
        <v>99</v>
      </c>
      <c r="C131" s="5">
        <f aca="true" t="shared" si="31" ref="C131:F132">C132</f>
        <v>0</v>
      </c>
      <c r="D131" s="5">
        <f t="shared" si="31"/>
        <v>510000</v>
      </c>
      <c r="E131" s="5">
        <f t="shared" si="31"/>
        <v>0</v>
      </c>
      <c r="F131" s="5">
        <f t="shared" si="31"/>
        <v>510000</v>
      </c>
    </row>
    <row r="132" spans="1:6" ht="12.75">
      <c r="A132" s="7" t="s">
        <v>100</v>
      </c>
      <c r="B132" s="4" t="s">
        <v>101</v>
      </c>
      <c r="C132" s="5">
        <f t="shared" si="31"/>
        <v>0</v>
      </c>
      <c r="D132" s="5">
        <f t="shared" si="31"/>
        <v>510000</v>
      </c>
      <c r="E132" s="5">
        <f t="shared" si="31"/>
        <v>0</v>
      </c>
      <c r="F132" s="5">
        <f t="shared" si="31"/>
        <v>510000</v>
      </c>
    </row>
    <row r="133" spans="1:6" ht="12.75">
      <c r="A133" s="7" t="s">
        <v>102</v>
      </c>
      <c r="B133" s="4" t="s">
        <v>103</v>
      </c>
      <c r="C133" s="5">
        <f>C134+C135</f>
        <v>0</v>
      </c>
      <c r="D133" s="5">
        <f>D134+D135</f>
        <v>510000</v>
      </c>
      <c r="E133" s="5">
        <f>E134+E135</f>
        <v>0</v>
      </c>
      <c r="F133" s="5">
        <f>F134+F135</f>
        <v>510000</v>
      </c>
    </row>
    <row r="134" spans="1:6" ht="12.75">
      <c r="A134" s="7" t="s">
        <v>106</v>
      </c>
      <c r="B134" s="4" t="s">
        <v>107</v>
      </c>
      <c r="C134" s="5">
        <f aca="true" t="shared" si="32" ref="C134:F135">C576</f>
        <v>0</v>
      </c>
      <c r="D134" s="5">
        <f t="shared" si="32"/>
        <v>150000</v>
      </c>
      <c r="E134" s="5">
        <f t="shared" si="32"/>
        <v>0</v>
      </c>
      <c r="F134" s="5">
        <f t="shared" si="32"/>
        <v>150000</v>
      </c>
    </row>
    <row r="135" spans="1:6" ht="12.75">
      <c r="A135" s="7" t="s">
        <v>110</v>
      </c>
      <c r="B135" s="4" t="s">
        <v>111</v>
      </c>
      <c r="C135" s="5">
        <f t="shared" si="32"/>
        <v>0</v>
      </c>
      <c r="D135" s="5">
        <f t="shared" si="32"/>
        <v>360000</v>
      </c>
      <c r="E135" s="5">
        <f t="shared" si="32"/>
        <v>0</v>
      </c>
      <c r="F135" s="5">
        <f t="shared" si="32"/>
        <v>360000</v>
      </c>
    </row>
    <row r="136" spans="1:6" ht="12.75">
      <c r="A136" s="7" t="s">
        <v>307</v>
      </c>
      <c r="B136" s="4" t="s">
        <v>308</v>
      </c>
      <c r="C136" s="5">
        <f aca="true" t="shared" si="33" ref="C136:F137">C137</f>
        <v>0</v>
      </c>
      <c r="D136" s="5">
        <f t="shared" si="33"/>
        <v>866000</v>
      </c>
      <c r="E136" s="5">
        <f t="shared" si="33"/>
        <v>0</v>
      </c>
      <c r="F136" s="5">
        <f t="shared" si="33"/>
        <v>866000</v>
      </c>
    </row>
    <row r="137" spans="1:6" ht="12.75">
      <c r="A137" s="7" t="s">
        <v>221</v>
      </c>
      <c r="B137" s="4" t="s">
        <v>222</v>
      </c>
      <c r="C137" s="5">
        <f t="shared" si="33"/>
        <v>0</v>
      </c>
      <c r="D137" s="5">
        <f t="shared" si="33"/>
        <v>866000</v>
      </c>
      <c r="E137" s="5">
        <f t="shared" si="33"/>
        <v>0</v>
      </c>
      <c r="F137" s="5">
        <f t="shared" si="33"/>
        <v>866000</v>
      </c>
    </row>
    <row r="138" spans="1:6" ht="12.75">
      <c r="A138" s="7" t="s">
        <v>223</v>
      </c>
      <c r="B138" s="4" t="s">
        <v>224</v>
      </c>
      <c r="C138" s="5">
        <f>C139+C141</f>
        <v>0</v>
      </c>
      <c r="D138" s="5">
        <f>D139+D141</f>
        <v>866000</v>
      </c>
      <c r="E138" s="5">
        <f>E139+E141</f>
        <v>0</v>
      </c>
      <c r="F138" s="5">
        <f>F139+F141</f>
        <v>866000</v>
      </c>
    </row>
    <row r="139" spans="1:6" ht="12.75">
      <c r="A139" s="7" t="s">
        <v>225</v>
      </c>
      <c r="B139" s="4" t="s">
        <v>226</v>
      </c>
      <c r="C139" s="5">
        <f>C140</f>
        <v>0</v>
      </c>
      <c r="D139" s="5">
        <f>D140</f>
        <v>706000</v>
      </c>
      <c r="E139" s="5">
        <f>E140</f>
        <v>0</v>
      </c>
      <c r="F139" s="5">
        <f>F140</f>
        <v>706000</v>
      </c>
    </row>
    <row r="140" spans="1:6" ht="12.75">
      <c r="A140" s="7" t="s">
        <v>227</v>
      </c>
      <c r="B140" s="4" t="s">
        <v>228</v>
      </c>
      <c r="C140" s="5">
        <f>C420</f>
        <v>0</v>
      </c>
      <c r="D140" s="5">
        <f>D420</f>
        <v>706000</v>
      </c>
      <c r="E140" s="5">
        <f>E420</f>
        <v>0</v>
      </c>
      <c r="F140" s="5">
        <f>F420</f>
        <v>706000</v>
      </c>
    </row>
    <row r="141" spans="1:6" ht="26.25">
      <c r="A141" s="7" t="s">
        <v>229</v>
      </c>
      <c r="B141" s="4" t="s">
        <v>176</v>
      </c>
      <c r="C141" s="5">
        <f>C142</f>
        <v>0</v>
      </c>
      <c r="D141" s="5">
        <f>D142</f>
        <v>160000</v>
      </c>
      <c r="E141" s="5">
        <f>E142</f>
        <v>0</v>
      </c>
      <c r="F141" s="5">
        <f>F142</f>
        <v>160000</v>
      </c>
    </row>
    <row r="142" spans="1:6" ht="26.25">
      <c r="A142" s="7" t="s">
        <v>230</v>
      </c>
      <c r="B142" s="4" t="s">
        <v>231</v>
      </c>
      <c r="C142" s="5">
        <f>C422</f>
        <v>0</v>
      </c>
      <c r="D142" s="5">
        <f>D422</f>
        <v>160000</v>
      </c>
      <c r="E142" s="5">
        <f>E422</f>
        <v>0</v>
      </c>
      <c r="F142" s="5">
        <f>F422</f>
        <v>160000</v>
      </c>
    </row>
    <row r="143" spans="1:6" ht="26.25">
      <c r="A143" s="7" t="s">
        <v>309</v>
      </c>
      <c r="B143" s="4" t="s">
        <v>310</v>
      </c>
      <c r="C143" s="5">
        <f>C144</f>
        <v>0</v>
      </c>
      <c r="D143" s="5">
        <f>D144</f>
        <v>460000</v>
      </c>
      <c r="E143" s="5">
        <f>E144</f>
        <v>0</v>
      </c>
      <c r="F143" s="5">
        <f>F144</f>
        <v>460000</v>
      </c>
    </row>
    <row r="144" spans="1:6" ht="12.75">
      <c r="A144" s="7" t="s">
        <v>311</v>
      </c>
      <c r="B144" s="4" t="s">
        <v>312</v>
      </c>
      <c r="C144" s="5">
        <f>C145+C147</f>
        <v>0</v>
      </c>
      <c r="D144" s="5">
        <f>D145+D147</f>
        <v>460000</v>
      </c>
      <c r="E144" s="5">
        <f>E145+E147</f>
        <v>0</v>
      </c>
      <c r="F144" s="5">
        <f>F145+F147</f>
        <v>460000</v>
      </c>
    </row>
    <row r="145" spans="1:6" ht="12.75">
      <c r="A145" s="7" t="s">
        <v>221</v>
      </c>
      <c r="B145" s="4" t="s">
        <v>222</v>
      </c>
      <c r="C145" s="5">
        <f>C146</f>
        <v>0</v>
      </c>
      <c r="D145" s="5">
        <f>D146</f>
        <v>426000</v>
      </c>
      <c r="E145" s="5">
        <f>E146</f>
        <v>0</v>
      </c>
      <c r="F145" s="5">
        <f>F146</f>
        <v>426000</v>
      </c>
    </row>
    <row r="146" spans="1:6" ht="26.25">
      <c r="A146" s="7" t="s">
        <v>80</v>
      </c>
      <c r="B146" s="4" t="s">
        <v>81</v>
      </c>
      <c r="C146" s="5">
        <f>C426</f>
        <v>0</v>
      </c>
      <c r="D146" s="5">
        <f>D426</f>
        <v>426000</v>
      </c>
      <c r="E146" s="5">
        <f>E426</f>
        <v>0</v>
      </c>
      <c r="F146" s="5">
        <f>F426</f>
        <v>426000</v>
      </c>
    </row>
    <row r="147" spans="1:6" ht="12.75">
      <c r="A147" s="7" t="s">
        <v>274</v>
      </c>
      <c r="B147" s="4" t="s">
        <v>89</v>
      </c>
      <c r="C147" s="5">
        <f aca="true" t="shared" si="34" ref="C147:F149">C148</f>
        <v>0</v>
      </c>
      <c r="D147" s="5">
        <f t="shared" si="34"/>
        <v>34000</v>
      </c>
      <c r="E147" s="5">
        <f t="shared" si="34"/>
        <v>0</v>
      </c>
      <c r="F147" s="5">
        <f t="shared" si="34"/>
        <v>34000</v>
      </c>
    </row>
    <row r="148" spans="1:6" ht="12.75">
      <c r="A148" s="7" t="s">
        <v>98</v>
      </c>
      <c r="B148" s="4" t="s">
        <v>99</v>
      </c>
      <c r="C148" s="5">
        <f t="shared" si="34"/>
        <v>0</v>
      </c>
      <c r="D148" s="5">
        <f t="shared" si="34"/>
        <v>34000</v>
      </c>
      <c r="E148" s="5">
        <f t="shared" si="34"/>
        <v>0</v>
      </c>
      <c r="F148" s="5">
        <f t="shared" si="34"/>
        <v>34000</v>
      </c>
    </row>
    <row r="149" spans="1:6" ht="12.75">
      <c r="A149" s="7" t="s">
        <v>100</v>
      </c>
      <c r="B149" s="4" t="s">
        <v>101</v>
      </c>
      <c r="C149" s="5">
        <f t="shared" si="34"/>
        <v>0</v>
      </c>
      <c r="D149" s="5">
        <f t="shared" si="34"/>
        <v>34000</v>
      </c>
      <c r="E149" s="5">
        <f t="shared" si="34"/>
        <v>0</v>
      </c>
      <c r="F149" s="5">
        <f t="shared" si="34"/>
        <v>34000</v>
      </c>
    </row>
    <row r="150" spans="1:6" ht="12.75">
      <c r="A150" s="7" t="s">
        <v>102</v>
      </c>
      <c r="B150" s="4" t="s">
        <v>103</v>
      </c>
      <c r="C150" s="5">
        <f>C152+C151</f>
        <v>0</v>
      </c>
      <c r="D150" s="5">
        <f>D152+D151</f>
        <v>34000</v>
      </c>
      <c r="E150" s="5">
        <f>E152+E151</f>
        <v>0</v>
      </c>
      <c r="F150" s="5">
        <f>F152+F151</f>
        <v>34000</v>
      </c>
    </row>
    <row r="151" spans="1:6" ht="12.75">
      <c r="A151" s="7" t="s">
        <v>106</v>
      </c>
      <c r="B151" s="4" t="s">
        <v>107</v>
      </c>
      <c r="C151" s="5">
        <f aca="true" t="shared" si="35" ref="C151:F152">C584</f>
        <v>0</v>
      </c>
      <c r="D151" s="5">
        <f t="shared" si="35"/>
        <v>0</v>
      </c>
      <c r="E151" s="5">
        <f t="shared" si="35"/>
        <v>0</v>
      </c>
      <c r="F151" s="5">
        <f t="shared" si="35"/>
        <v>0</v>
      </c>
    </row>
    <row r="152" spans="1:6" ht="12.75">
      <c r="A152" s="7" t="s">
        <v>110</v>
      </c>
      <c r="B152" s="4" t="s">
        <v>111</v>
      </c>
      <c r="C152" s="5">
        <f t="shared" si="35"/>
        <v>0</v>
      </c>
      <c r="D152" s="5">
        <f t="shared" si="35"/>
        <v>34000</v>
      </c>
      <c r="E152" s="5">
        <f t="shared" si="35"/>
        <v>0</v>
      </c>
      <c r="F152" s="5">
        <f t="shared" si="35"/>
        <v>34000</v>
      </c>
    </row>
    <row r="153" spans="1:6" ht="26.25">
      <c r="A153" s="7" t="s">
        <v>313</v>
      </c>
      <c r="B153" s="4" t="s">
        <v>314</v>
      </c>
      <c r="C153" s="5">
        <f>C154+C168+C199+C232</f>
        <v>0</v>
      </c>
      <c r="D153" s="5">
        <f>D154+D168+D199+D232</f>
        <v>670291000</v>
      </c>
      <c r="E153" s="5">
        <f>E154+E168+E199+E232</f>
        <v>20802000</v>
      </c>
      <c r="F153" s="5">
        <f>F154+F168+F199+F232</f>
        <v>691093000</v>
      </c>
    </row>
    <row r="154" spans="1:6" ht="26.25">
      <c r="A154" s="7" t="s">
        <v>315</v>
      </c>
      <c r="B154" s="4" t="s">
        <v>316</v>
      </c>
      <c r="C154" s="5">
        <f>C155+C163</f>
        <v>0</v>
      </c>
      <c r="D154" s="5">
        <f>D155+D163</f>
        <v>13942000</v>
      </c>
      <c r="E154" s="5">
        <f>E155+E163</f>
        <v>0</v>
      </c>
      <c r="F154" s="5">
        <f>F155+F163</f>
        <v>13942000</v>
      </c>
    </row>
    <row r="155" spans="1:6" ht="12.75">
      <c r="A155" s="7" t="s">
        <v>221</v>
      </c>
      <c r="B155" s="4" t="s">
        <v>222</v>
      </c>
      <c r="C155" s="5">
        <f>C156+C157+C161</f>
        <v>0</v>
      </c>
      <c r="D155" s="5">
        <f>D156+D157+D161</f>
        <v>13942000</v>
      </c>
      <c r="E155" s="5">
        <f>E156+E157+E161</f>
        <v>0</v>
      </c>
      <c r="F155" s="5">
        <f>F156+F157+F161</f>
        <v>13942000</v>
      </c>
    </row>
    <row r="156" spans="1:6" ht="26.25">
      <c r="A156" s="7" t="s">
        <v>80</v>
      </c>
      <c r="B156" s="4" t="s">
        <v>81</v>
      </c>
      <c r="C156" s="5">
        <f>C430</f>
        <v>0</v>
      </c>
      <c r="D156" s="5">
        <f>D430</f>
        <v>1709000</v>
      </c>
      <c r="E156" s="5">
        <f>E430</f>
        <v>0</v>
      </c>
      <c r="F156" s="5">
        <f>F430</f>
        <v>1709000</v>
      </c>
    </row>
    <row r="157" spans="1:6" ht="12.75">
      <c r="A157" s="7" t="s">
        <v>248</v>
      </c>
      <c r="B157" s="4" t="s">
        <v>249</v>
      </c>
      <c r="C157" s="5">
        <f>C158</f>
        <v>0</v>
      </c>
      <c r="D157" s="5">
        <f>D158</f>
        <v>12007000</v>
      </c>
      <c r="E157" s="5">
        <f>E158</f>
        <v>0</v>
      </c>
      <c r="F157" s="5">
        <f>F158</f>
        <v>12007000</v>
      </c>
    </row>
    <row r="158" spans="1:6" ht="12.75">
      <c r="A158" s="7" t="s">
        <v>250</v>
      </c>
      <c r="B158" s="4" t="s">
        <v>251</v>
      </c>
      <c r="C158" s="5">
        <f>C159+C160</f>
        <v>0</v>
      </c>
      <c r="D158" s="5">
        <f>D159+D160</f>
        <v>12007000</v>
      </c>
      <c r="E158" s="5">
        <f>E159+E160</f>
        <v>0</v>
      </c>
      <c r="F158" s="5">
        <f>F159+F160</f>
        <v>12007000</v>
      </c>
    </row>
    <row r="159" spans="1:6" ht="12.75">
      <c r="A159" s="7" t="s">
        <v>252</v>
      </c>
      <c r="B159" s="4" t="s">
        <v>253</v>
      </c>
      <c r="C159" s="5">
        <f aca="true" t="shared" si="36" ref="C159:F160">C433</f>
        <v>0</v>
      </c>
      <c r="D159" s="5">
        <f t="shared" si="36"/>
        <v>3145000</v>
      </c>
      <c r="E159" s="5">
        <f t="shared" si="36"/>
        <v>0</v>
      </c>
      <c r="F159" s="5">
        <f t="shared" si="36"/>
        <v>3145000</v>
      </c>
    </row>
    <row r="160" spans="1:6" ht="12.75">
      <c r="A160" s="7" t="s">
        <v>254</v>
      </c>
      <c r="B160" s="4" t="s">
        <v>255</v>
      </c>
      <c r="C160" s="5">
        <f t="shared" si="36"/>
        <v>0</v>
      </c>
      <c r="D160" s="5">
        <f t="shared" si="36"/>
        <v>8862000</v>
      </c>
      <c r="E160" s="5">
        <f t="shared" si="36"/>
        <v>0</v>
      </c>
      <c r="F160" s="5">
        <f t="shared" si="36"/>
        <v>8862000</v>
      </c>
    </row>
    <row r="161" spans="1:6" ht="39">
      <c r="A161" s="7" t="s">
        <v>82</v>
      </c>
      <c r="B161" s="4" t="s">
        <v>83</v>
      </c>
      <c r="C161" s="5">
        <f>C162</f>
        <v>0</v>
      </c>
      <c r="D161" s="5">
        <f>D162</f>
        <v>226000</v>
      </c>
      <c r="E161" s="5">
        <f>E162</f>
        <v>0</v>
      </c>
      <c r="F161" s="5">
        <f>F162</f>
        <v>226000</v>
      </c>
    </row>
    <row r="162" spans="1:6" ht="12.75">
      <c r="A162" s="7" t="s">
        <v>84</v>
      </c>
      <c r="B162" s="4" t="s">
        <v>85</v>
      </c>
      <c r="C162" s="5">
        <f>C436</f>
        <v>0</v>
      </c>
      <c r="D162" s="5">
        <f>D436</f>
        <v>226000</v>
      </c>
      <c r="E162" s="5">
        <f>E436</f>
        <v>0</v>
      </c>
      <c r="F162" s="5">
        <f>F436</f>
        <v>226000</v>
      </c>
    </row>
    <row r="163" spans="1:6" ht="12.75">
      <c r="A163" s="7" t="s">
        <v>274</v>
      </c>
      <c r="B163" s="4" t="s">
        <v>89</v>
      </c>
      <c r="C163" s="5">
        <f aca="true" t="shared" si="37" ref="C163:F166">C164</f>
        <v>0</v>
      </c>
      <c r="D163" s="5">
        <f t="shared" si="37"/>
        <v>0</v>
      </c>
      <c r="E163" s="5">
        <f t="shared" si="37"/>
        <v>0</v>
      </c>
      <c r="F163" s="5">
        <f t="shared" si="37"/>
        <v>0</v>
      </c>
    </row>
    <row r="164" spans="1:6" ht="12.75">
      <c r="A164" s="7" t="s">
        <v>98</v>
      </c>
      <c r="B164" s="4" t="s">
        <v>99</v>
      </c>
      <c r="C164" s="5">
        <f t="shared" si="37"/>
        <v>0</v>
      </c>
      <c r="D164" s="5">
        <f t="shared" si="37"/>
        <v>0</v>
      </c>
      <c r="E164" s="5">
        <f t="shared" si="37"/>
        <v>0</v>
      </c>
      <c r="F164" s="5">
        <f t="shared" si="37"/>
        <v>0</v>
      </c>
    </row>
    <row r="165" spans="1:6" ht="12.75">
      <c r="A165" s="7" t="s">
        <v>100</v>
      </c>
      <c r="B165" s="4" t="s">
        <v>101</v>
      </c>
      <c r="C165" s="5">
        <f t="shared" si="37"/>
        <v>0</v>
      </c>
      <c r="D165" s="5">
        <f t="shared" si="37"/>
        <v>0</v>
      </c>
      <c r="E165" s="5">
        <f t="shared" si="37"/>
        <v>0</v>
      </c>
      <c r="F165" s="5">
        <f t="shared" si="37"/>
        <v>0</v>
      </c>
    </row>
    <row r="166" spans="1:6" ht="12.75">
      <c r="A166" s="7" t="s">
        <v>102</v>
      </c>
      <c r="B166" s="4" t="s">
        <v>103</v>
      </c>
      <c r="C166" s="5">
        <f t="shared" si="37"/>
        <v>0</v>
      </c>
      <c r="D166" s="5">
        <f t="shared" si="37"/>
        <v>0</v>
      </c>
      <c r="E166" s="5">
        <f t="shared" si="37"/>
        <v>0</v>
      </c>
      <c r="F166" s="5">
        <f t="shared" si="37"/>
        <v>0</v>
      </c>
    </row>
    <row r="167" spans="1:6" ht="12.75">
      <c r="A167" s="7" t="s">
        <v>110</v>
      </c>
      <c r="B167" s="4" t="s">
        <v>111</v>
      </c>
      <c r="C167" s="5">
        <f>C592</f>
        <v>0</v>
      </c>
      <c r="D167" s="5">
        <f>D592</f>
        <v>0</v>
      </c>
      <c r="E167" s="5">
        <f>E592</f>
        <v>0</v>
      </c>
      <c r="F167" s="5">
        <f>F592</f>
        <v>0</v>
      </c>
    </row>
    <row r="168" spans="1:6" ht="12.75">
      <c r="A168" s="7" t="s">
        <v>317</v>
      </c>
      <c r="B168" s="4" t="s">
        <v>318</v>
      </c>
      <c r="C168" s="5">
        <f>C169+C179</f>
        <v>0</v>
      </c>
      <c r="D168" s="5">
        <f>D169+D179</f>
        <v>478647000</v>
      </c>
      <c r="E168" s="5">
        <f>E169+E179</f>
        <v>1803000</v>
      </c>
      <c r="F168" s="5">
        <f>F169+F179</f>
        <v>480450000</v>
      </c>
    </row>
    <row r="169" spans="1:6" ht="12.75">
      <c r="A169" s="7" t="s">
        <v>221</v>
      </c>
      <c r="B169" s="4" t="s">
        <v>222</v>
      </c>
      <c r="C169" s="5">
        <f>C172+C170+C171+C176</f>
        <v>0</v>
      </c>
      <c r="D169" s="5">
        <f>D172+D170+D171+D176</f>
        <v>421189000</v>
      </c>
      <c r="E169" s="5">
        <f>E172+E170+E171+E176</f>
        <v>1968000</v>
      </c>
      <c r="F169" s="5">
        <f>F172+F170+F171+F176</f>
        <v>423157000</v>
      </c>
    </row>
    <row r="170" spans="1:6" ht="14.25">
      <c r="A170" s="7" t="s">
        <v>78</v>
      </c>
      <c r="B170" s="4" t="s">
        <v>79</v>
      </c>
      <c r="C170" s="5">
        <f aca="true" t="shared" si="38" ref="C170:F171">C439</f>
        <v>0</v>
      </c>
      <c r="D170" s="5">
        <f t="shared" si="38"/>
        <v>310779000</v>
      </c>
      <c r="E170" s="5">
        <f t="shared" si="38"/>
        <v>0</v>
      </c>
      <c r="F170" s="5">
        <f t="shared" si="38"/>
        <v>310779000</v>
      </c>
    </row>
    <row r="171" spans="1:6" ht="27">
      <c r="A171" s="7" t="s">
        <v>80</v>
      </c>
      <c r="B171" s="4" t="s">
        <v>81</v>
      </c>
      <c r="C171" s="5">
        <f t="shared" si="38"/>
        <v>0</v>
      </c>
      <c r="D171" s="5">
        <f t="shared" si="38"/>
        <v>108185000</v>
      </c>
      <c r="E171" s="5">
        <f t="shared" si="38"/>
        <v>1968000</v>
      </c>
      <c r="F171" s="5">
        <f t="shared" si="38"/>
        <v>110153000</v>
      </c>
    </row>
    <row r="172" spans="1:6" ht="26.25">
      <c r="A172" s="7" t="s">
        <v>232</v>
      </c>
      <c r="B172" s="4" t="s">
        <v>233</v>
      </c>
      <c r="C172" s="5">
        <f>C173</f>
        <v>0</v>
      </c>
      <c r="D172" s="5">
        <f>D173</f>
        <v>0</v>
      </c>
      <c r="E172" s="5">
        <f>E173</f>
        <v>0</v>
      </c>
      <c r="F172" s="5">
        <f>F173</f>
        <v>0</v>
      </c>
    </row>
    <row r="173" spans="1:6" ht="52.5">
      <c r="A173" s="7" t="s">
        <v>234</v>
      </c>
      <c r="B173" s="4" t="s">
        <v>235</v>
      </c>
      <c r="C173" s="5">
        <f>C174+C175</f>
        <v>0</v>
      </c>
      <c r="D173" s="5">
        <f>D174+D175</f>
        <v>0</v>
      </c>
      <c r="E173" s="5">
        <f>E174+E175</f>
        <v>0</v>
      </c>
      <c r="F173" s="5">
        <f>F174+F175</f>
        <v>0</v>
      </c>
    </row>
    <row r="174" spans="1:6" ht="12.75">
      <c r="A174" s="7" t="s">
        <v>236</v>
      </c>
      <c r="B174" s="4" t="s">
        <v>237</v>
      </c>
      <c r="C174" s="5">
        <f aca="true" t="shared" si="39" ref="C174:F175">C443</f>
        <v>0</v>
      </c>
      <c r="D174" s="5">
        <f t="shared" si="39"/>
        <v>0</v>
      </c>
      <c r="E174" s="5">
        <f t="shared" si="39"/>
        <v>0</v>
      </c>
      <c r="F174" s="5">
        <f t="shared" si="39"/>
        <v>0</v>
      </c>
    </row>
    <row r="175" spans="1:6" ht="26.25">
      <c r="A175" s="7" t="s">
        <v>240</v>
      </c>
      <c r="B175" s="4" t="s">
        <v>241</v>
      </c>
      <c r="C175" s="5">
        <f t="shared" si="39"/>
        <v>0</v>
      </c>
      <c r="D175" s="5">
        <f t="shared" si="39"/>
        <v>0</v>
      </c>
      <c r="E175" s="5">
        <f t="shared" si="39"/>
        <v>0</v>
      </c>
      <c r="F175" s="5">
        <f t="shared" si="39"/>
        <v>0</v>
      </c>
    </row>
    <row r="176" spans="1:6" ht="39.75">
      <c r="A176" s="7" t="s">
        <v>82</v>
      </c>
      <c r="B176" s="4" t="s">
        <v>83</v>
      </c>
      <c r="C176" s="5">
        <f>C177+C178</f>
        <v>0</v>
      </c>
      <c r="D176" s="5">
        <f>D177+D178</f>
        <v>2225000</v>
      </c>
      <c r="E176" s="5">
        <f>E177+E178</f>
        <v>0</v>
      </c>
      <c r="F176" s="5">
        <f>F177+F178</f>
        <v>2225000</v>
      </c>
    </row>
    <row r="177" spans="1:6" ht="14.25">
      <c r="A177" s="7" t="s">
        <v>84</v>
      </c>
      <c r="B177" s="4" t="s">
        <v>85</v>
      </c>
      <c r="C177" s="5">
        <f aca="true" t="shared" si="40" ref="C177:F178">C446</f>
        <v>0</v>
      </c>
      <c r="D177" s="5">
        <f t="shared" si="40"/>
        <v>0</v>
      </c>
      <c r="E177" s="5">
        <f t="shared" si="40"/>
        <v>0</v>
      </c>
      <c r="F177" s="5">
        <f t="shared" si="40"/>
        <v>0</v>
      </c>
    </row>
    <row r="178" spans="1:6" ht="14.25">
      <c r="A178" s="7" t="s">
        <v>86</v>
      </c>
      <c r="B178" s="4" t="s">
        <v>87</v>
      </c>
      <c r="C178" s="5">
        <f t="shared" si="40"/>
        <v>0</v>
      </c>
      <c r="D178" s="5">
        <f t="shared" si="40"/>
        <v>2225000</v>
      </c>
      <c r="E178" s="5">
        <f t="shared" si="40"/>
        <v>0</v>
      </c>
      <c r="F178" s="5">
        <f t="shared" si="40"/>
        <v>2225000</v>
      </c>
    </row>
    <row r="179" spans="1:6" ht="12.75">
      <c r="A179" s="7" t="s">
        <v>274</v>
      </c>
      <c r="B179" s="4" t="s">
        <v>89</v>
      </c>
      <c r="C179" s="5">
        <f>C180+C184+C191+C187</f>
        <v>0</v>
      </c>
      <c r="D179" s="5">
        <f>D180+D184+D191+D187</f>
        <v>57458000</v>
      </c>
      <c r="E179" s="5">
        <f>E180+E184+E191+E187</f>
        <v>-165000</v>
      </c>
      <c r="F179" s="5">
        <f>F180+F184+F191+F187</f>
        <v>57293000</v>
      </c>
    </row>
    <row r="180" spans="1:6" ht="26.25">
      <c r="A180" s="7" t="s">
        <v>275</v>
      </c>
      <c r="B180" s="4" t="s">
        <v>276</v>
      </c>
      <c r="C180" s="5">
        <f>C181</f>
        <v>0</v>
      </c>
      <c r="D180" s="5">
        <f>D181</f>
        <v>104000</v>
      </c>
      <c r="E180" s="5">
        <f>E181</f>
        <v>0</v>
      </c>
      <c r="F180" s="5">
        <f>F181</f>
        <v>104000</v>
      </c>
    </row>
    <row r="181" spans="1:6" ht="12.75">
      <c r="A181" s="7" t="s">
        <v>277</v>
      </c>
      <c r="B181" s="4" t="s">
        <v>278</v>
      </c>
      <c r="C181" s="5">
        <f>C182+C183</f>
        <v>0</v>
      </c>
      <c r="D181" s="5">
        <f>D182+D183</f>
        <v>104000</v>
      </c>
      <c r="E181" s="5">
        <f>E182+E183</f>
        <v>0</v>
      </c>
      <c r="F181" s="5">
        <f>F182+F183</f>
        <v>104000</v>
      </c>
    </row>
    <row r="182" spans="1:6" ht="26.25">
      <c r="A182" s="7" t="s">
        <v>279</v>
      </c>
      <c r="B182" s="4" t="s">
        <v>280</v>
      </c>
      <c r="C182" s="5">
        <f aca="true" t="shared" si="41" ref="C182:F183">C597</f>
        <v>0</v>
      </c>
      <c r="D182" s="5">
        <f t="shared" si="41"/>
        <v>0</v>
      </c>
      <c r="E182" s="5">
        <f t="shared" si="41"/>
        <v>0</v>
      </c>
      <c r="F182" s="5">
        <f t="shared" si="41"/>
        <v>0</v>
      </c>
    </row>
    <row r="183" spans="1:6" ht="12.75">
      <c r="A183" s="7" t="s">
        <v>281</v>
      </c>
      <c r="B183" s="4" t="s">
        <v>282</v>
      </c>
      <c r="C183" s="5">
        <f t="shared" si="41"/>
        <v>0</v>
      </c>
      <c r="D183" s="5">
        <f t="shared" si="41"/>
        <v>104000</v>
      </c>
      <c r="E183" s="5">
        <f t="shared" si="41"/>
        <v>0</v>
      </c>
      <c r="F183" s="5">
        <f t="shared" si="41"/>
        <v>104000</v>
      </c>
    </row>
    <row r="184" spans="1:6" ht="12.75">
      <c r="A184" s="7" t="s">
        <v>283</v>
      </c>
      <c r="B184" s="4" t="s">
        <v>284</v>
      </c>
      <c r="C184" s="5">
        <f aca="true" t="shared" si="42" ref="C184:F185">C185</f>
        <v>0</v>
      </c>
      <c r="D184" s="5">
        <f t="shared" si="42"/>
        <v>0</v>
      </c>
      <c r="E184" s="5">
        <f t="shared" si="42"/>
        <v>0</v>
      </c>
      <c r="F184" s="5">
        <f t="shared" si="42"/>
        <v>0</v>
      </c>
    </row>
    <row r="185" spans="1:6" ht="26.25">
      <c r="A185" s="7" t="s">
        <v>285</v>
      </c>
      <c r="B185" s="4" t="s">
        <v>286</v>
      </c>
      <c r="C185" s="5">
        <f t="shared" si="42"/>
        <v>0</v>
      </c>
      <c r="D185" s="5">
        <f t="shared" si="42"/>
        <v>0</v>
      </c>
      <c r="E185" s="5">
        <f t="shared" si="42"/>
        <v>0</v>
      </c>
      <c r="F185" s="5">
        <f t="shared" si="42"/>
        <v>0</v>
      </c>
    </row>
    <row r="186" spans="1:6" ht="12.75">
      <c r="A186" s="7" t="s">
        <v>287</v>
      </c>
      <c r="B186" s="4" t="s">
        <v>288</v>
      </c>
      <c r="C186" s="5">
        <f>C601</f>
        <v>0</v>
      </c>
      <c r="D186" s="5">
        <f>D601</f>
        <v>0</v>
      </c>
      <c r="E186" s="5">
        <f>E601</f>
        <v>0</v>
      </c>
      <c r="F186" s="5">
        <f>F601</f>
        <v>0</v>
      </c>
    </row>
    <row r="187" spans="1:6" ht="39">
      <c r="A187" s="7" t="s">
        <v>90</v>
      </c>
      <c r="B187" s="4" t="s">
        <v>91</v>
      </c>
      <c r="C187" s="5">
        <f>C188</f>
        <v>0</v>
      </c>
      <c r="D187" s="5">
        <f>D188</f>
        <v>46066000</v>
      </c>
      <c r="E187" s="5">
        <f>E188</f>
        <v>0</v>
      </c>
      <c r="F187" s="5">
        <f>F188</f>
        <v>46066000</v>
      </c>
    </row>
    <row r="188" spans="1:6" ht="26.25">
      <c r="A188" s="7" t="s">
        <v>92</v>
      </c>
      <c r="B188" s="4" t="s">
        <v>93</v>
      </c>
      <c r="C188" s="5">
        <f>C189+C190</f>
        <v>0</v>
      </c>
      <c r="D188" s="5">
        <f>D189+D190</f>
        <v>46066000</v>
      </c>
      <c r="E188" s="5">
        <f>E189+E190</f>
        <v>0</v>
      </c>
      <c r="F188" s="5">
        <f>F189+F190</f>
        <v>46066000</v>
      </c>
    </row>
    <row r="189" spans="1:6" ht="12.75">
      <c r="A189" s="7" t="s">
        <v>94</v>
      </c>
      <c r="B189" s="4" t="s">
        <v>95</v>
      </c>
      <c r="C189" s="5">
        <f aca="true" t="shared" si="43" ref="C189:F190">C604</f>
        <v>0</v>
      </c>
      <c r="D189" s="5">
        <f t="shared" si="43"/>
        <v>2500000</v>
      </c>
      <c r="E189" s="5">
        <f t="shared" si="43"/>
        <v>0</v>
      </c>
      <c r="F189" s="5">
        <f t="shared" si="43"/>
        <v>2500000</v>
      </c>
    </row>
    <row r="190" spans="1:6" ht="12.75">
      <c r="A190" s="7" t="s">
        <v>96</v>
      </c>
      <c r="B190" s="4" t="s">
        <v>97</v>
      </c>
      <c r="C190" s="5">
        <f t="shared" si="43"/>
        <v>0</v>
      </c>
      <c r="D190" s="5">
        <f t="shared" si="43"/>
        <v>43566000</v>
      </c>
      <c r="E190" s="5">
        <f t="shared" si="43"/>
        <v>0</v>
      </c>
      <c r="F190" s="5">
        <f t="shared" si="43"/>
        <v>43566000</v>
      </c>
    </row>
    <row r="191" spans="1:6" ht="12.75">
      <c r="A191" s="7" t="s">
        <v>98</v>
      </c>
      <c r="B191" s="4" t="s">
        <v>99</v>
      </c>
      <c r="C191" s="5">
        <f>C192</f>
        <v>0</v>
      </c>
      <c r="D191" s="5">
        <f>D192</f>
        <v>11288000</v>
      </c>
      <c r="E191" s="5">
        <f>E192</f>
        <v>-165000</v>
      </c>
      <c r="F191" s="5">
        <f>F192</f>
        <v>11123000</v>
      </c>
    </row>
    <row r="192" spans="1:6" ht="12.75">
      <c r="A192" s="7" t="s">
        <v>100</v>
      </c>
      <c r="B192" s="4" t="s">
        <v>101</v>
      </c>
      <c r="C192" s="5">
        <f>C193+C198</f>
        <v>0</v>
      </c>
      <c r="D192" s="5">
        <f>D193+D198</f>
        <v>11288000</v>
      </c>
      <c r="E192" s="5">
        <f>E193+E198</f>
        <v>-165000</v>
      </c>
      <c r="F192" s="5">
        <f>F193+F198</f>
        <v>11123000</v>
      </c>
    </row>
    <row r="193" spans="1:6" ht="12.75">
      <c r="A193" s="7" t="s">
        <v>102</v>
      </c>
      <c r="B193" s="4" t="s">
        <v>103</v>
      </c>
      <c r="C193" s="5">
        <f>C194+C195+C197+C196</f>
        <v>0</v>
      </c>
      <c r="D193" s="5">
        <f>D194+D195+D197+D196</f>
        <v>10308000</v>
      </c>
      <c r="E193" s="5">
        <f>E194+E195+E197+E196</f>
        <v>-165000</v>
      </c>
      <c r="F193" s="5">
        <f>F194+F195+F197+F196</f>
        <v>10143000</v>
      </c>
    </row>
    <row r="194" spans="1:6" ht="14.25">
      <c r="A194" s="7" t="s">
        <v>104</v>
      </c>
      <c r="B194" s="4" t="s">
        <v>105</v>
      </c>
      <c r="C194" s="5">
        <f>C609</f>
        <v>0</v>
      </c>
      <c r="D194" s="5">
        <f>D609</f>
        <v>2397000</v>
      </c>
      <c r="E194" s="5">
        <f aca="true" t="shared" si="44" ref="E194:F198">E609</f>
        <v>0</v>
      </c>
      <c r="F194" s="5">
        <f t="shared" si="44"/>
        <v>2397000</v>
      </c>
    </row>
    <row r="195" spans="1:6" ht="14.25">
      <c r="A195" s="7" t="s">
        <v>106</v>
      </c>
      <c r="B195" s="4" t="s">
        <v>107</v>
      </c>
      <c r="C195" s="5">
        <f>C610</f>
        <v>0</v>
      </c>
      <c r="D195" s="5">
        <f>D610</f>
        <v>5767000</v>
      </c>
      <c r="E195" s="5">
        <f t="shared" si="44"/>
        <v>15000</v>
      </c>
      <c r="F195" s="5">
        <f t="shared" si="44"/>
        <v>5782000</v>
      </c>
    </row>
    <row r="196" spans="1:6" ht="14.25">
      <c r="A196" s="7" t="s">
        <v>108</v>
      </c>
      <c r="B196" s="4" t="s">
        <v>109</v>
      </c>
      <c r="C196" s="5">
        <f aca="true" t="shared" si="45" ref="C196:D198">C611</f>
        <v>0</v>
      </c>
      <c r="D196" s="5">
        <f t="shared" si="45"/>
        <v>530000</v>
      </c>
      <c r="E196" s="5">
        <f t="shared" si="44"/>
        <v>80000</v>
      </c>
      <c r="F196" s="5">
        <f t="shared" si="44"/>
        <v>610000</v>
      </c>
    </row>
    <row r="197" spans="1:6" ht="14.25">
      <c r="A197" s="7" t="s">
        <v>110</v>
      </c>
      <c r="B197" s="4" t="s">
        <v>111</v>
      </c>
      <c r="C197" s="5">
        <f t="shared" si="45"/>
        <v>0</v>
      </c>
      <c r="D197" s="5">
        <f t="shared" si="45"/>
        <v>1614000</v>
      </c>
      <c r="E197" s="5">
        <f t="shared" si="44"/>
        <v>-260000</v>
      </c>
      <c r="F197" s="5">
        <f t="shared" si="44"/>
        <v>1354000</v>
      </c>
    </row>
    <row r="198" spans="1:6" ht="14.25">
      <c r="A198" s="7" t="s">
        <v>112</v>
      </c>
      <c r="B198" s="4" t="s">
        <v>113</v>
      </c>
      <c r="C198" s="5">
        <f t="shared" si="45"/>
        <v>0</v>
      </c>
      <c r="D198" s="5">
        <f t="shared" si="45"/>
        <v>980000</v>
      </c>
      <c r="E198" s="5">
        <f t="shared" si="44"/>
        <v>0</v>
      </c>
      <c r="F198" s="5">
        <f t="shared" si="44"/>
        <v>980000</v>
      </c>
    </row>
    <row r="199" spans="1:6" ht="26.25">
      <c r="A199" s="7" t="s">
        <v>319</v>
      </c>
      <c r="B199" s="4" t="s">
        <v>320</v>
      </c>
      <c r="C199" s="5">
        <f>C200+C215</f>
        <v>0</v>
      </c>
      <c r="D199" s="5">
        <f>D200+D215</f>
        <v>71669000</v>
      </c>
      <c r="E199" s="5">
        <f>E200+E215</f>
        <v>8409000</v>
      </c>
      <c r="F199" s="5">
        <f>F200+F215</f>
        <v>80078000</v>
      </c>
    </row>
    <row r="200" spans="1:6" ht="12.75">
      <c r="A200" s="7" t="s">
        <v>221</v>
      </c>
      <c r="B200" s="4" t="s">
        <v>222</v>
      </c>
      <c r="C200" s="5">
        <f>C201+C202+C203+C206+C211</f>
        <v>0</v>
      </c>
      <c r="D200" s="5">
        <f>D201+D202+D203+D206+D211</f>
        <v>59298000</v>
      </c>
      <c r="E200" s="5">
        <f>E201+E202+E203+E206+E211</f>
        <v>8343000</v>
      </c>
      <c r="F200" s="5">
        <f>F201+F202+F203+F206+F211</f>
        <v>67641000</v>
      </c>
    </row>
    <row r="201" spans="1:6" ht="12.75">
      <c r="A201" s="7" t="s">
        <v>78</v>
      </c>
      <c r="B201" s="4" t="s">
        <v>79</v>
      </c>
      <c r="C201" s="5">
        <f aca="true" t="shared" si="46" ref="C201:F202">C450</f>
        <v>0</v>
      </c>
      <c r="D201" s="5">
        <f t="shared" si="46"/>
        <v>33163000</v>
      </c>
      <c r="E201" s="5">
        <f t="shared" si="46"/>
        <v>8412000</v>
      </c>
      <c r="F201" s="5">
        <f t="shared" si="46"/>
        <v>41575000</v>
      </c>
    </row>
    <row r="202" spans="1:6" ht="26.25">
      <c r="A202" s="7" t="s">
        <v>80</v>
      </c>
      <c r="B202" s="4" t="s">
        <v>81</v>
      </c>
      <c r="C202" s="5">
        <f t="shared" si="46"/>
        <v>0</v>
      </c>
      <c r="D202" s="5">
        <f t="shared" si="46"/>
        <v>6068000</v>
      </c>
      <c r="E202" s="5">
        <f t="shared" si="46"/>
        <v>-69000</v>
      </c>
      <c r="F202" s="5">
        <f t="shared" si="46"/>
        <v>5999000</v>
      </c>
    </row>
    <row r="203" spans="1:6" ht="26.25">
      <c r="A203" s="7" t="s">
        <v>232</v>
      </c>
      <c r="B203" s="4" t="s">
        <v>233</v>
      </c>
      <c r="C203" s="5">
        <f aca="true" t="shared" si="47" ref="C203:F204">C204</f>
        <v>0</v>
      </c>
      <c r="D203" s="5">
        <f t="shared" si="47"/>
        <v>5500</v>
      </c>
      <c r="E203" s="5">
        <f t="shared" si="47"/>
        <v>0</v>
      </c>
      <c r="F203" s="5">
        <f t="shared" si="47"/>
        <v>5500</v>
      </c>
    </row>
    <row r="204" spans="1:6" ht="52.5">
      <c r="A204" s="7" t="s">
        <v>234</v>
      </c>
      <c r="B204" s="4" t="s">
        <v>235</v>
      </c>
      <c r="C204" s="5">
        <f t="shared" si="47"/>
        <v>0</v>
      </c>
      <c r="D204" s="5">
        <f t="shared" si="47"/>
        <v>5500</v>
      </c>
      <c r="E204" s="5">
        <f t="shared" si="47"/>
        <v>0</v>
      </c>
      <c r="F204" s="5">
        <f t="shared" si="47"/>
        <v>5500</v>
      </c>
    </row>
    <row r="205" spans="1:6" ht="12.75">
      <c r="A205" s="7" t="s">
        <v>236</v>
      </c>
      <c r="B205" s="4" t="s">
        <v>237</v>
      </c>
      <c r="C205" s="5">
        <f>C454</f>
        <v>0</v>
      </c>
      <c r="D205" s="5">
        <f>D454</f>
        <v>5500</v>
      </c>
      <c r="E205" s="5">
        <f>E454</f>
        <v>0</v>
      </c>
      <c r="F205" s="5">
        <f>F454</f>
        <v>5500</v>
      </c>
    </row>
    <row r="206" spans="1:6" ht="39">
      <c r="A206" s="7" t="s">
        <v>82</v>
      </c>
      <c r="B206" s="4" t="s">
        <v>83</v>
      </c>
      <c r="C206" s="5">
        <f>C207+C208+C209+C210</f>
        <v>0</v>
      </c>
      <c r="D206" s="5">
        <f>D207+D208+D209+D210</f>
        <v>20059500</v>
      </c>
      <c r="E206" s="5">
        <f>E207+E208+E209+E210</f>
        <v>0</v>
      </c>
      <c r="F206" s="5">
        <f>F207+F208+F209+F210</f>
        <v>20059500</v>
      </c>
    </row>
    <row r="207" spans="1:6" ht="12.75">
      <c r="A207" s="7" t="s">
        <v>256</v>
      </c>
      <c r="B207" s="4" t="s">
        <v>257</v>
      </c>
      <c r="C207" s="5">
        <f aca="true" t="shared" si="48" ref="C207:D210">C456</f>
        <v>0</v>
      </c>
      <c r="D207" s="5">
        <f t="shared" si="48"/>
        <v>1094500</v>
      </c>
      <c r="E207" s="5">
        <f aca="true" t="shared" si="49" ref="E207:F210">E456</f>
        <v>0</v>
      </c>
      <c r="F207" s="5">
        <f t="shared" si="49"/>
        <v>1094500</v>
      </c>
    </row>
    <row r="208" spans="1:6" ht="12.75">
      <c r="A208" s="7" t="s">
        <v>258</v>
      </c>
      <c r="B208" s="4" t="s">
        <v>259</v>
      </c>
      <c r="C208" s="5">
        <f t="shared" si="48"/>
        <v>0</v>
      </c>
      <c r="D208" s="5">
        <f t="shared" si="48"/>
        <v>600000</v>
      </c>
      <c r="E208" s="5">
        <f t="shared" si="49"/>
        <v>0</v>
      </c>
      <c r="F208" s="5">
        <f t="shared" si="49"/>
        <v>600000</v>
      </c>
    </row>
    <row r="209" spans="1:6" ht="12.75">
      <c r="A209" s="7" t="s">
        <v>260</v>
      </c>
      <c r="B209" s="4" t="s">
        <v>261</v>
      </c>
      <c r="C209" s="5">
        <f t="shared" si="48"/>
        <v>0</v>
      </c>
      <c r="D209" s="5">
        <f t="shared" si="48"/>
        <v>18042000</v>
      </c>
      <c r="E209" s="5">
        <f t="shared" si="49"/>
        <v>0</v>
      </c>
      <c r="F209" s="5">
        <f t="shared" si="49"/>
        <v>18042000</v>
      </c>
    </row>
    <row r="210" spans="1:6" ht="12.75">
      <c r="A210" s="7" t="s">
        <v>86</v>
      </c>
      <c r="B210" s="4" t="s">
        <v>87</v>
      </c>
      <c r="C210" s="5">
        <f t="shared" si="48"/>
        <v>0</v>
      </c>
      <c r="D210" s="5">
        <f t="shared" si="48"/>
        <v>323000</v>
      </c>
      <c r="E210" s="5">
        <f t="shared" si="49"/>
        <v>0</v>
      </c>
      <c r="F210" s="5">
        <f t="shared" si="49"/>
        <v>323000</v>
      </c>
    </row>
    <row r="211" spans="1:6" ht="12.75">
      <c r="A211" s="7" t="s">
        <v>262</v>
      </c>
      <c r="B211" s="4" t="s">
        <v>263</v>
      </c>
      <c r="C211" s="5">
        <f aca="true" t="shared" si="50" ref="C211:F213">C212</f>
        <v>0</v>
      </c>
      <c r="D211" s="5">
        <f t="shared" si="50"/>
        <v>2000</v>
      </c>
      <c r="E211" s="5">
        <f t="shared" si="50"/>
        <v>0</v>
      </c>
      <c r="F211" s="5">
        <f t="shared" si="50"/>
        <v>2000</v>
      </c>
    </row>
    <row r="212" spans="1:6" ht="12.75">
      <c r="A212" s="7" t="s">
        <v>264</v>
      </c>
      <c r="B212" s="4" t="s">
        <v>265</v>
      </c>
      <c r="C212" s="5">
        <f t="shared" si="50"/>
        <v>0</v>
      </c>
      <c r="D212" s="5">
        <f t="shared" si="50"/>
        <v>2000</v>
      </c>
      <c r="E212" s="5">
        <f t="shared" si="50"/>
        <v>0</v>
      </c>
      <c r="F212" s="5">
        <f t="shared" si="50"/>
        <v>2000</v>
      </c>
    </row>
    <row r="213" spans="1:6" ht="12.75">
      <c r="A213" s="7" t="s">
        <v>270</v>
      </c>
      <c r="B213" s="4" t="s">
        <v>271</v>
      </c>
      <c r="C213" s="5">
        <f t="shared" si="50"/>
        <v>0</v>
      </c>
      <c r="D213" s="5">
        <f t="shared" si="50"/>
        <v>2000</v>
      </c>
      <c r="E213" s="5">
        <f t="shared" si="50"/>
        <v>0</v>
      </c>
      <c r="F213" s="5">
        <f t="shared" si="50"/>
        <v>2000</v>
      </c>
    </row>
    <row r="214" spans="1:6" ht="12.75">
      <c r="A214" s="7" t="s">
        <v>272</v>
      </c>
      <c r="B214" s="4" t="s">
        <v>273</v>
      </c>
      <c r="C214" s="5">
        <f>C463</f>
        <v>0</v>
      </c>
      <c r="D214" s="5">
        <f>D463</f>
        <v>2000</v>
      </c>
      <c r="E214" s="5">
        <f>E463</f>
        <v>0</v>
      </c>
      <c r="F214" s="5">
        <f>F463</f>
        <v>2000</v>
      </c>
    </row>
    <row r="215" spans="1:6" ht="12.75">
      <c r="A215" s="7" t="s">
        <v>274</v>
      </c>
      <c r="B215" s="4" t="s">
        <v>89</v>
      </c>
      <c r="C215" s="5">
        <f>C216+C219+C222+C227</f>
        <v>0</v>
      </c>
      <c r="D215" s="5">
        <f>D216+D219+D222+D227</f>
        <v>12371000</v>
      </c>
      <c r="E215" s="5">
        <f>E216+E219+E222+E227</f>
        <v>66000</v>
      </c>
      <c r="F215" s="5">
        <f>F216+F219+F222+F227</f>
        <v>12437000</v>
      </c>
    </row>
    <row r="216" spans="1:6" ht="26.25">
      <c r="A216" s="7" t="s">
        <v>275</v>
      </c>
      <c r="B216" s="4" t="s">
        <v>276</v>
      </c>
      <c r="C216" s="5">
        <f aca="true" t="shared" si="51" ref="C216:F217">C217</f>
        <v>0</v>
      </c>
      <c r="D216" s="5">
        <f t="shared" si="51"/>
        <v>0</v>
      </c>
      <c r="E216" s="5">
        <f t="shared" si="51"/>
        <v>0</v>
      </c>
      <c r="F216" s="5">
        <f t="shared" si="51"/>
        <v>0</v>
      </c>
    </row>
    <row r="217" spans="1:6" ht="12.75">
      <c r="A217" s="7" t="s">
        <v>277</v>
      </c>
      <c r="B217" s="4" t="s">
        <v>278</v>
      </c>
      <c r="C217" s="5">
        <f t="shared" si="51"/>
        <v>0</v>
      </c>
      <c r="D217" s="5">
        <f t="shared" si="51"/>
        <v>0</v>
      </c>
      <c r="E217" s="5">
        <f t="shared" si="51"/>
        <v>0</v>
      </c>
      <c r="F217" s="5">
        <f t="shared" si="51"/>
        <v>0</v>
      </c>
    </row>
    <row r="218" spans="1:6" ht="12.75">
      <c r="A218" s="7" t="s">
        <v>281</v>
      </c>
      <c r="B218" s="4" t="s">
        <v>282</v>
      </c>
      <c r="C218" s="5">
        <f>C618</f>
        <v>0</v>
      </c>
      <c r="D218" s="5">
        <f>D618</f>
        <v>0</v>
      </c>
      <c r="E218" s="5">
        <f>E618</f>
        <v>0</v>
      </c>
      <c r="F218" s="5">
        <f>F618</f>
        <v>0</v>
      </c>
    </row>
    <row r="219" spans="1:6" ht="39">
      <c r="A219" s="7" t="s">
        <v>291</v>
      </c>
      <c r="B219" s="4" t="s">
        <v>292</v>
      </c>
      <c r="C219" s="5">
        <f aca="true" t="shared" si="52" ref="C219:F220">C220</f>
        <v>0</v>
      </c>
      <c r="D219" s="5">
        <f t="shared" si="52"/>
        <v>1949000</v>
      </c>
      <c r="E219" s="5">
        <f t="shared" si="52"/>
        <v>0</v>
      </c>
      <c r="F219" s="5">
        <f t="shared" si="52"/>
        <v>1949000</v>
      </c>
    </row>
    <row r="220" spans="1:6" ht="26.25">
      <c r="A220" s="7" t="s">
        <v>293</v>
      </c>
      <c r="B220" s="4" t="s">
        <v>294</v>
      </c>
      <c r="C220" s="5">
        <f t="shared" si="52"/>
        <v>0</v>
      </c>
      <c r="D220" s="5">
        <f t="shared" si="52"/>
        <v>1949000</v>
      </c>
      <c r="E220" s="5">
        <f t="shared" si="52"/>
        <v>0</v>
      </c>
      <c r="F220" s="5">
        <f t="shared" si="52"/>
        <v>1949000</v>
      </c>
    </row>
    <row r="221" spans="1:6" ht="12.75">
      <c r="A221" s="7" t="s">
        <v>295</v>
      </c>
      <c r="B221" s="4" t="s">
        <v>296</v>
      </c>
      <c r="C221" s="5">
        <f>C621</f>
        <v>0</v>
      </c>
      <c r="D221" s="5">
        <f>D621</f>
        <v>1949000</v>
      </c>
      <c r="E221" s="5">
        <f>E621</f>
        <v>0</v>
      </c>
      <c r="F221" s="5">
        <f>F621</f>
        <v>1949000</v>
      </c>
    </row>
    <row r="222" spans="1:6" ht="39">
      <c r="A222" s="7" t="s">
        <v>90</v>
      </c>
      <c r="B222" s="4" t="s">
        <v>91</v>
      </c>
      <c r="C222" s="5">
        <f>C223</f>
        <v>0</v>
      </c>
      <c r="D222" s="5">
        <f>D223</f>
        <v>7819000</v>
      </c>
      <c r="E222" s="5">
        <f>E223</f>
        <v>0</v>
      </c>
      <c r="F222" s="5">
        <f>F223</f>
        <v>7819000</v>
      </c>
    </row>
    <row r="223" spans="1:6" ht="26.25">
      <c r="A223" s="7" t="s">
        <v>92</v>
      </c>
      <c r="B223" s="4" t="s">
        <v>93</v>
      </c>
      <c r="C223" s="5">
        <f>C224+C225+C226</f>
        <v>0</v>
      </c>
      <c r="D223" s="5">
        <f>D224+D225+D226</f>
        <v>7819000</v>
      </c>
      <c r="E223" s="5">
        <f>E224+E225+E226</f>
        <v>0</v>
      </c>
      <c r="F223" s="5">
        <f>F224+F225+F226</f>
        <v>7819000</v>
      </c>
    </row>
    <row r="224" spans="1:6" ht="12.75">
      <c r="A224" s="7" t="s">
        <v>94</v>
      </c>
      <c r="B224" s="4" t="s">
        <v>95</v>
      </c>
      <c r="C224" s="5">
        <f aca="true" t="shared" si="53" ref="C224:D226">C624</f>
        <v>0</v>
      </c>
      <c r="D224" s="5">
        <f t="shared" si="53"/>
        <v>956000</v>
      </c>
      <c r="E224" s="5">
        <f aca="true" t="shared" si="54" ref="E224:F226">E624</f>
        <v>0</v>
      </c>
      <c r="F224" s="5">
        <f t="shared" si="54"/>
        <v>956000</v>
      </c>
    </row>
    <row r="225" spans="1:6" ht="12.75">
      <c r="A225" s="7" t="s">
        <v>96</v>
      </c>
      <c r="B225" s="4" t="s">
        <v>97</v>
      </c>
      <c r="C225" s="5">
        <f t="shared" si="53"/>
        <v>0</v>
      </c>
      <c r="D225" s="5">
        <f t="shared" si="53"/>
        <v>5414000</v>
      </c>
      <c r="E225" s="5">
        <f t="shared" si="54"/>
        <v>0</v>
      </c>
      <c r="F225" s="5">
        <f t="shared" si="54"/>
        <v>5414000</v>
      </c>
    </row>
    <row r="226" spans="1:6" ht="12.75">
      <c r="A226" s="7" t="s">
        <v>295</v>
      </c>
      <c r="B226" s="4" t="s">
        <v>297</v>
      </c>
      <c r="C226" s="5">
        <f t="shared" si="53"/>
        <v>0</v>
      </c>
      <c r="D226" s="5">
        <f t="shared" si="53"/>
        <v>1449000</v>
      </c>
      <c r="E226" s="5">
        <f t="shared" si="54"/>
        <v>0</v>
      </c>
      <c r="F226" s="5">
        <f t="shared" si="54"/>
        <v>1449000</v>
      </c>
    </row>
    <row r="227" spans="1:6" ht="12.75">
      <c r="A227" s="7" t="s">
        <v>98</v>
      </c>
      <c r="B227" s="4" t="s">
        <v>99</v>
      </c>
      <c r="C227" s="5">
        <f aca="true" t="shared" si="55" ref="C227:F228">C228</f>
        <v>0</v>
      </c>
      <c r="D227" s="5">
        <f t="shared" si="55"/>
        <v>2603000</v>
      </c>
      <c r="E227" s="5">
        <f t="shared" si="55"/>
        <v>66000</v>
      </c>
      <c r="F227" s="5">
        <f t="shared" si="55"/>
        <v>2669000</v>
      </c>
    </row>
    <row r="228" spans="1:6" ht="12.75">
      <c r="A228" s="7" t="s">
        <v>100</v>
      </c>
      <c r="B228" s="4" t="s">
        <v>101</v>
      </c>
      <c r="C228" s="5">
        <f t="shared" si="55"/>
        <v>0</v>
      </c>
      <c r="D228" s="5">
        <f t="shared" si="55"/>
        <v>2603000</v>
      </c>
      <c r="E228" s="5">
        <f t="shared" si="55"/>
        <v>66000</v>
      </c>
      <c r="F228" s="5">
        <f t="shared" si="55"/>
        <v>2669000</v>
      </c>
    </row>
    <row r="229" spans="1:6" ht="12.75">
      <c r="A229" s="7" t="s">
        <v>102</v>
      </c>
      <c r="B229" s="4" t="s">
        <v>103</v>
      </c>
      <c r="C229" s="5">
        <f>C231+C230</f>
        <v>0</v>
      </c>
      <c r="D229" s="5">
        <f>D231+D230</f>
        <v>2603000</v>
      </c>
      <c r="E229" s="5">
        <f>E231+E230</f>
        <v>66000</v>
      </c>
      <c r="F229" s="5">
        <f>F231+F230</f>
        <v>2669000</v>
      </c>
    </row>
    <row r="230" spans="1:6" ht="12.75">
      <c r="A230" s="7" t="s">
        <v>106</v>
      </c>
      <c r="B230" s="4" t="s">
        <v>107</v>
      </c>
      <c r="C230" s="5">
        <f aca="true" t="shared" si="56" ref="C230:F231">C630</f>
        <v>0</v>
      </c>
      <c r="D230" s="5">
        <f t="shared" si="56"/>
        <v>80000</v>
      </c>
      <c r="E230" s="5">
        <f t="shared" si="56"/>
        <v>0</v>
      </c>
      <c r="F230" s="5">
        <f t="shared" si="56"/>
        <v>80000</v>
      </c>
    </row>
    <row r="231" spans="1:6" ht="12.75">
      <c r="A231" s="7" t="s">
        <v>110</v>
      </c>
      <c r="B231" s="4" t="s">
        <v>111</v>
      </c>
      <c r="C231" s="5">
        <f t="shared" si="56"/>
        <v>0</v>
      </c>
      <c r="D231" s="5">
        <f t="shared" si="56"/>
        <v>2523000</v>
      </c>
      <c r="E231" s="5">
        <f t="shared" si="56"/>
        <v>66000</v>
      </c>
      <c r="F231" s="5">
        <f t="shared" si="56"/>
        <v>2589000</v>
      </c>
    </row>
    <row r="232" spans="1:6" ht="39">
      <c r="A232" s="7" t="s">
        <v>321</v>
      </c>
      <c r="B232" s="4" t="s">
        <v>322</v>
      </c>
      <c r="C232" s="5">
        <f>C233+C250</f>
        <v>0</v>
      </c>
      <c r="D232" s="5">
        <f>D233+D250</f>
        <v>106033000</v>
      </c>
      <c r="E232" s="5">
        <f>E233+E250</f>
        <v>10590000</v>
      </c>
      <c r="F232" s="5">
        <f>F233+F250</f>
        <v>116623000</v>
      </c>
    </row>
    <row r="233" spans="1:6" ht="12.75">
      <c r="A233" s="7" t="s">
        <v>221</v>
      </c>
      <c r="B233" s="4" t="s">
        <v>222</v>
      </c>
      <c r="C233" s="5">
        <f>C234+C235+C243+C247+C239+C236</f>
        <v>0</v>
      </c>
      <c r="D233" s="5">
        <f>D234+D235+D243+D247+D239+D236</f>
        <v>102351000</v>
      </c>
      <c r="E233" s="5">
        <f>E234+E235+E243+E247+E239+E236</f>
        <v>10590000</v>
      </c>
      <c r="F233" s="5">
        <f>F234+F235+F243+F247+F239+F236</f>
        <v>112941000</v>
      </c>
    </row>
    <row r="234" spans="1:6" ht="12.75">
      <c r="A234" s="7" t="s">
        <v>78</v>
      </c>
      <c r="B234" s="4" t="s">
        <v>79</v>
      </c>
      <c r="C234" s="5">
        <f aca="true" t="shared" si="57" ref="C234:F235">C466</f>
        <v>0</v>
      </c>
      <c r="D234" s="5">
        <f t="shared" si="57"/>
        <v>81910000</v>
      </c>
      <c r="E234" s="5">
        <f t="shared" si="57"/>
        <v>8438000</v>
      </c>
      <c r="F234" s="5">
        <f t="shared" si="57"/>
        <v>90348000</v>
      </c>
    </row>
    <row r="235" spans="1:6" ht="26.25">
      <c r="A235" s="7" t="s">
        <v>80</v>
      </c>
      <c r="B235" s="4" t="s">
        <v>81</v>
      </c>
      <c r="C235" s="5">
        <f t="shared" si="57"/>
        <v>0</v>
      </c>
      <c r="D235" s="5">
        <f t="shared" si="57"/>
        <v>12935000</v>
      </c>
      <c r="E235" s="5">
        <f t="shared" si="57"/>
        <v>1346000</v>
      </c>
      <c r="F235" s="5">
        <f t="shared" si="57"/>
        <v>14281000</v>
      </c>
    </row>
    <row r="236" spans="1:6" ht="26.25">
      <c r="A236" s="7" t="s">
        <v>232</v>
      </c>
      <c r="B236" s="4" t="s">
        <v>233</v>
      </c>
      <c r="C236" s="5">
        <f aca="true" t="shared" si="58" ref="C236:F237">C237</f>
        <v>0</v>
      </c>
      <c r="D236" s="5">
        <f t="shared" si="58"/>
        <v>216000</v>
      </c>
      <c r="E236" s="5">
        <f t="shared" si="58"/>
        <v>0</v>
      </c>
      <c r="F236" s="5">
        <f t="shared" si="58"/>
        <v>216000</v>
      </c>
    </row>
    <row r="237" spans="1:6" ht="52.5">
      <c r="A237" s="7" t="s">
        <v>403</v>
      </c>
      <c r="B237" s="4" t="s">
        <v>235</v>
      </c>
      <c r="C237" s="5">
        <f t="shared" si="58"/>
        <v>0</v>
      </c>
      <c r="D237" s="5">
        <f t="shared" si="58"/>
        <v>216000</v>
      </c>
      <c r="E237" s="5">
        <f t="shared" si="58"/>
        <v>0</v>
      </c>
      <c r="F237" s="5">
        <f t="shared" si="58"/>
        <v>216000</v>
      </c>
    </row>
    <row r="238" spans="1:6" ht="12.75">
      <c r="A238" s="7" t="s">
        <v>429</v>
      </c>
      <c r="B238" s="20">
        <v>510101</v>
      </c>
      <c r="C238" s="5">
        <f>C470</f>
        <v>0</v>
      </c>
      <c r="D238" s="5">
        <f>D470</f>
        <v>216000</v>
      </c>
      <c r="E238" s="5">
        <f>E470</f>
        <v>0</v>
      </c>
      <c r="F238" s="5">
        <f>F470</f>
        <v>216000</v>
      </c>
    </row>
    <row r="239" spans="1:6" ht="12.75">
      <c r="A239" s="7" t="s">
        <v>242</v>
      </c>
      <c r="B239" s="4" t="s">
        <v>243</v>
      </c>
      <c r="C239" s="5">
        <f>C240</f>
        <v>0</v>
      </c>
      <c r="D239" s="5">
        <f>D240</f>
        <v>0</v>
      </c>
      <c r="E239" s="5">
        <f>E240</f>
        <v>0</v>
      </c>
      <c r="F239" s="5">
        <f>F240</f>
        <v>0</v>
      </c>
    </row>
    <row r="240" spans="1:6" ht="12.75">
      <c r="A240" s="7" t="s">
        <v>244</v>
      </c>
      <c r="B240" s="4" t="s">
        <v>245</v>
      </c>
      <c r="C240" s="5">
        <f>C241+C242</f>
        <v>0</v>
      </c>
      <c r="D240" s="5">
        <f>D241+D242</f>
        <v>0</v>
      </c>
      <c r="E240" s="5">
        <f>E241+E242</f>
        <v>0</v>
      </c>
      <c r="F240" s="5">
        <f>F241+F242</f>
        <v>0</v>
      </c>
    </row>
    <row r="241" spans="1:6" ht="12.75">
      <c r="A241" s="7" t="s">
        <v>246</v>
      </c>
      <c r="B241" s="4" t="s">
        <v>247</v>
      </c>
      <c r="C241" s="5">
        <f aca="true" t="shared" si="59" ref="C241:F242">C473</f>
        <v>0</v>
      </c>
      <c r="D241" s="5">
        <f t="shared" si="59"/>
        <v>0</v>
      </c>
      <c r="E241" s="5">
        <f t="shared" si="59"/>
        <v>0</v>
      </c>
      <c r="F241" s="5">
        <f t="shared" si="59"/>
        <v>0</v>
      </c>
    </row>
    <row r="242" spans="1:6" ht="39">
      <c r="A242" s="7" t="s">
        <v>401</v>
      </c>
      <c r="B242" s="4" t="s">
        <v>402</v>
      </c>
      <c r="C242" s="5">
        <f t="shared" si="59"/>
        <v>0</v>
      </c>
      <c r="D242" s="5">
        <f t="shared" si="59"/>
        <v>0</v>
      </c>
      <c r="E242" s="5">
        <f t="shared" si="59"/>
        <v>0</v>
      </c>
      <c r="F242" s="5">
        <f t="shared" si="59"/>
        <v>0</v>
      </c>
    </row>
    <row r="243" spans="1:6" ht="12.75">
      <c r="A243" s="7" t="s">
        <v>248</v>
      </c>
      <c r="B243" s="4" t="s">
        <v>249</v>
      </c>
      <c r="C243" s="5">
        <f>C244</f>
        <v>0</v>
      </c>
      <c r="D243" s="5">
        <f>D244</f>
        <v>5648000</v>
      </c>
      <c r="E243" s="5">
        <f>E244</f>
        <v>706000</v>
      </c>
      <c r="F243" s="5">
        <f>F244</f>
        <v>6354000</v>
      </c>
    </row>
    <row r="244" spans="1:6" ht="12.75">
      <c r="A244" s="7" t="s">
        <v>250</v>
      </c>
      <c r="B244" s="4" t="s">
        <v>251</v>
      </c>
      <c r="C244" s="5">
        <f>C245+C246</f>
        <v>0</v>
      </c>
      <c r="D244" s="5">
        <f>D245+D246</f>
        <v>5648000</v>
      </c>
      <c r="E244" s="5">
        <f>E245+E246</f>
        <v>706000</v>
      </c>
      <c r="F244" s="5">
        <f>F245+F246</f>
        <v>6354000</v>
      </c>
    </row>
    <row r="245" spans="1:6" ht="12.75">
      <c r="A245" s="7" t="s">
        <v>252</v>
      </c>
      <c r="B245" s="4" t="s">
        <v>253</v>
      </c>
      <c r="C245" s="5">
        <f aca="true" t="shared" si="60" ref="C245:F246">C477</f>
        <v>0</v>
      </c>
      <c r="D245" s="5">
        <f t="shared" si="60"/>
        <v>3740000</v>
      </c>
      <c r="E245" s="5">
        <f t="shared" si="60"/>
        <v>954000</v>
      </c>
      <c r="F245" s="5">
        <f t="shared" si="60"/>
        <v>4694000</v>
      </c>
    </row>
    <row r="246" spans="1:6" ht="12.75">
      <c r="A246" s="7" t="s">
        <v>254</v>
      </c>
      <c r="B246" s="4" t="s">
        <v>255</v>
      </c>
      <c r="C246" s="5">
        <f t="shared" si="60"/>
        <v>0</v>
      </c>
      <c r="D246" s="5">
        <f t="shared" si="60"/>
        <v>1908000</v>
      </c>
      <c r="E246" s="5">
        <f t="shared" si="60"/>
        <v>-248000</v>
      </c>
      <c r="F246" s="5">
        <f t="shared" si="60"/>
        <v>1660000</v>
      </c>
    </row>
    <row r="247" spans="1:6" ht="39">
      <c r="A247" s="7" t="s">
        <v>82</v>
      </c>
      <c r="B247" s="4" t="s">
        <v>83</v>
      </c>
      <c r="C247" s="5">
        <f>C248+C249</f>
        <v>0</v>
      </c>
      <c r="D247" s="5">
        <f>D248+D249</f>
        <v>1642000</v>
      </c>
      <c r="E247" s="5">
        <f>E248+E249</f>
        <v>100000</v>
      </c>
      <c r="F247" s="5">
        <f>F248+F249</f>
        <v>1742000</v>
      </c>
    </row>
    <row r="248" spans="1:6" ht="12.75">
      <c r="A248" s="7" t="s">
        <v>256</v>
      </c>
      <c r="B248" s="4" t="s">
        <v>257</v>
      </c>
      <c r="C248" s="5">
        <f aca="true" t="shared" si="61" ref="C248:F249">C480</f>
        <v>0</v>
      </c>
      <c r="D248" s="5">
        <f t="shared" si="61"/>
        <v>800000</v>
      </c>
      <c r="E248" s="5">
        <f t="shared" si="61"/>
        <v>0</v>
      </c>
      <c r="F248" s="5">
        <f t="shared" si="61"/>
        <v>800000</v>
      </c>
    </row>
    <row r="249" spans="1:6" ht="12.75">
      <c r="A249" s="7" t="s">
        <v>86</v>
      </c>
      <c r="B249" s="4" t="s">
        <v>87</v>
      </c>
      <c r="C249" s="5">
        <f t="shared" si="61"/>
        <v>0</v>
      </c>
      <c r="D249" s="5">
        <f t="shared" si="61"/>
        <v>842000</v>
      </c>
      <c r="E249" s="5">
        <f t="shared" si="61"/>
        <v>100000</v>
      </c>
      <c r="F249" s="5">
        <f t="shared" si="61"/>
        <v>942000</v>
      </c>
    </row>
    <row r="250" spans="1:6" ht="12.75">
      <c r="A250" s="7" t="s">
        <v>274</v>
      </c>
      <c r="B250" s="4" t="s">
        <v>89</v>
      </c>
      <c r="C250" s="5">
        <f>C251+C260</f>
        <v>0</v>
      </c>
      <c r="D250" s="5">
        <f>D251+D260</f>
        <v>3682000</v>
      </c>
      <c r="E250" s="5">
        <f>E251+E260</f>
        <v>0</v>
      </c>
      <c r="F250" s="5">
        <f>F251+F260</f>
        <v>3682000</v>
      </c>
    </row>
    <row r="251" spans="1:6" ht="39">
      <c r="A251" s="7" t="s">
        <v>90</v>
      </c>
      <c r="B251" s="4" t="s">
        <v>91</v>
      </c>
      <c r="C251" s="5">
        <f>C254+C252+C257</f>
        <v>0</v>
      </c>
      <c r="D251" s="5">
        <f>D254+D252+D257</f>
        <v>2769000</v>
      </c>
      <c r="E251" s="5">
        <f>E254+E252+E257</f>
        <v>0</v>
      </c>
      <c r="F251" s="5">
        <f>F254+F252+F257</f>
        <v>2769000</v>
      </c>
    </row>
    <row r="252" spans="1:6" ht="26.25">
      <c r="A252" s="7" t="s">
        <v>92</v>
      </c>
      <c r="B252" s="4" t="s">
        <v>93</v>
      </c>
      <c r="C252" s="5">
        <f>C253</f>
        <v>0</v>
      </c>
      <c r="D252" s="5">
        <f>D253</f>
        <v>0</v>
      </c>
      <c r="E252" s="5">
        <f>E253</f>
        <v>0</v>
      </c>
      <c r="F252" s="5">
        <f>F253</f>
        <v>0</v>
      </c>
    </row>
    <row r="253" spans="1:6" ht="12.75">
      <c r="A253" s="7" t="s">
        <v>96</v>
      </c>
      <c r="B253" s="4" t="s">
        <v>97</v>
      </c>
      <c r="C253" s="5">
        <f>C636</f>
        <v>0</v>
      </c>
      <c r="D253" s="5">
        <f>D636</f>
        <v>0</v>
      </c>
      <c r="E253" s="5">
        <f>E636</f>
        <v>0</v>
      </c>
      <c r="F253" s="5">
        <f>F636</f>
        <v>0</v>
      </c>
    </row>
    <row r="254" spans="1:6" ht="12.75">
      <c r="A254" s="7" t="s">
        <v>298</v>
      </c>
      <c r="B254" s="4" t="s">
        <v>299</v>
      </c>
      <c r="C254" s="5">
        <f>C255+C256</f>
        <v>0</v>
      </c>
      <c r="D254" s="5">
        <f>D255+D256</f>
        <v>2084000</v>
      </c>
      <c r="E254" s="5">
        <f>E255+E256</f>
        <v>0</v>
      </c>
      <c r="F254" s="5">
        <f>F255+F256</f>
        <v>2084000</v>
      </c>
    </row>
    <row r="255" spans="1:6" ht="12.75">
      <c r="A255" s="7" t="s">
        <v>94</v>
      </c>
      <c r="B255" s="4" t="s">
        <v>300</v>
      </c>
      <c r="C255" s="5">
        <f aca="true" t="shared" si="62" ref="C255:F256">C638</f>
        <v>0</v>
      </c>
      <c r="D255" s="5">
        <f t="shared" si="62"/>
        <v>325000</v>
      </c>
      <c r="E255" s="5">
        <f t="shared" si="62"/>
        <v>0</v>
      </c>
      <c r="F255" s="5">
        <f t="shared" si="62"/>
        <v>325000</v>
      </c>
    </row>
    <row r="256" spans="1:6" ht="12.75">
      <c r="A256" s="7" t="s">
        <v>96</v>
      </c>
      <c r="B256" s="4" t="s">
        <v>301</v>
      </c>
      <c r="C256" s="5">
        <f t="shared" si="62"/>
        <v>0</v>
      </c>
      <c r="D256" s="5">
        <f t="shared" si="62"/>
        <v>1759000</v>
      </c>
      <c r="E256" s="5">
        <f t="shared" si="62"/>
        <v>0</v>
      </c>
      <c r="F256" s="5">
        <f t="shared" si="62"/>
        <v>1759000</v>
      </c>
    </row>
    <row r="257" spans="1:6" ht="26.25">
      <c r="A257" s="7" t="s">
        <v>413</v>
      </c>
      <c r="B257" s="4" t="s">
        <v>415</v>
      </c>
      <c r="C257" s="5">
        <f>C258+C259</f>
        <v>0</v>
      </c>
      <c r="D257" s="5">
        <f>D258+D259</f>
        <v>685000</v>
      </c>
      <c r="E257" s="5">
        <f>E258+E259</f>
        <v>0</v>
      </c>
      <c r="F257" s="5">
        <f>F258+F259</f>
        <v>685000</v>
      </c>
    </row>
    <row r="258" spans="1:6" ht="12.75">
      <c r="A258" s="7" t="s">
        <v>94</v>
      </c>
      <c r="B258" s="20">
        <v>58083101</v>
      </c>
      <c r="C258" s="5">
        <f aca="true" t="shared" si="63" ref="C258:F259">C641</f>
        <v>0</v>
      </c>
      <c r="D258" s="5">
        <f t="shared" si="63"/>
        <v>103000</v>
      </c>
      <c r="E258" s="5">
        <f t="shared" si="63"/>
        <v>0</v>
      </c>
      <c r="F258" s="5">
        <f t="shared" si="63"/>
        <v>103000</v>
      </c>
    </row>
    <row r="259" spans="1:6" ht="12.75">
      <c r="A259" s="7" t="s">
        <v>96</v>
      </c>
      <c r="B259" s="20">
        <v>58083102</v>
      </c>
      <c r="C259" s="5">
        <f t="shared" si="63"/>
        <v>0</v>
      </c>
      <c r="D259" s="5">
        <f t="shared" si="63"/>
        <v>582000</v>
      </c>
      <c r="E259" s="5">
        <f t="shared" si="63"/>
        <v>0</v>
      </c>
      <c r="F259" s="5">
        <f t="shared" si="63"/>
        <v>582000</v>
      </c>
    </row>
    <row r="260" spans="1:6" ht="12.75">
      <c r="A260" s="7" t="s">
        <v>98</v>
      </c>
      <c r="B260" s="4" t="s">
        <v>99</v>
      </c>
      <c r="C260" s="5">
        <f aca="true" t="shared" si="64" ref="C260:F261">C261</f>
        <v>0</v>
      </c>
      <c r="D260" s="5">
        <f t="shared" si="64"/>
        <v>913000</v>
      </c>
      <c r="E260" s="5">
        <f t="shared" si="64"/>
        <v>0</v>
      </c>
      <c r="F260" s="5">
        <f t="shared" si="64"/>
        <v>913000</v>
      </c>
    </row>
    <row r="261" spans="1:6" ht="12.75">
      <c r="A261" s="7" t="s">
        <v>100</v>
      </c>
      <c r="B261" s="4" t="s">
        <v>101</v>
      </c>
      <c r="C261" s="5">
        <f t="shared" si="64"/>
        <v>0</v>
      </c>
      <c r="D261" s="5">
        <f t="shared" si="64"/>
        <v>913000</v>
      </c>
      <c r="E261" s="5">
        <f t="shared" si="64"/>
        <v>0</v>
      </c>
      <c r="F261" s="5">
        <f t="shared" si="64"/>
        <v>913000</v>
      </c>
    </row>
    <row r="262" spans="1:6" ht="12.75">
      <c r="A262" s="7" t="s">
        <v>102</v>
      </c>
      <c r="B262" s="4" t="s">
        <v>103</v>
      </c>
      <c r="C262" s="5">
        <f>C263+C264+C265+C266</f>
        <v>0</v>
      </c>
      <c r="D262" s="5">
        <f>D263+D264+D265+D266</f>
        <v>913000</v>
      </c>
      <c r="E262" s="5">
        <f>E263+E264+E265+E266</f>
        <v>0</v>
      </c>
      <c r="F262" s="5">
        <f>F263+F264+F265+F266</f>
        <v>913000</v>
      </c>
    </row>
    <row r="263" spans="1:6" ht="12.75">
      <c r="A263" s="7" t="s">
        <v>104</v>
      </c>
      <c r="B263" s="4" t="s">
        <v>105</v>
      </c>
      <c r="C263" s="5">
        <f aca="true" t="shared" si="65" ref="C263:D266">C646</f>
        <v>0</v>
      </c>
      <c r="D263" s="5">
        <f t="shared" si="65"/>
        <v>236000</v>
      </c>
      <c r="E263" s="5">
        <f aca="true" t="shared" si="66" ref="E263:F266">E646</f>
        <v>26400</v>
      </c>
      <c r="F263" s="5">
        <f t="shared" si="66"/>
        <v>262400</v>
      </c>
    </row>
    <row r="264" spans="1:6" ht="12.75">
      <c r="A264" s="7" t="s">
        <v>106</v>
      </c>
      <c r="B264" s="4" t="s">
        <v>107</v>
      </c>
      <c r="C264" s="5">
        <f t="shared" si="65"/>
        <v>0</v>
      </c>
      <c r="D264" s="5">
        <f t="shared" si="65"/>
        <v>602500</v>
      </c>
      <c r="E264" s="5">
        <f t="shared" si="66"/>
        <v>-26400</v>
      </c>
      <c r="F264" s="5">
        <f t="shared" si="66"/>
        <v>576100</v>
      </c>
    </row>
    <row r="265" spans="1:6" ht="12.75">
      <c r="A265" s="7" t="s">
        <v>108</v>
      </c>
      <c r="B265" s="4" t="s">
        <v>109</v>
      </c>
      <c r="C265" s="5">
        <f t="shared" si="65"/>
        <v>0</v>
      </c>
      <c r="D265" s="5">
        <f t="shared" si="65"/>
        <v>74500</v>
      </c>
      <c r="E265" s="5">
        <f t="shared" si="66"/>
        <v>0</v>
      </c>
      <c r="F265" s="5">
        <f t="shared" si="66"/>
        <v>74500</v>
      </c>
    </row>
    <row r="266" spans="1:6" ht="12.75">
      <c r="A266" s="7" t="s">
        <v>110</v>
      </c>
      <c r="B266" s="4" t="s">
        <v>111</v>
      </c>
      <c r="C266" s="5">
        <f t="shared" si="65"/>
        <v>0</v>
      </c>
      <c r="D266" s="5">
        <f t="shared" si="65"/>
        <v>0</v>
      </c>
      <c r="E266" s="5">
        <f t="shared" si="66"/>
        <v>0</v>
      </c>
      <c r="F266" s="5">
        <f t="shared" si="66"/>
        <v>0</v>
      </c>
    </row>
    <row r="267" spans="1:6" ht="26.25">
      <c r="A267" s="7" t="s">
        <v>323</v>
      </c>
      <c r="B267" s="4" t="s">
        <v>324</v>
      </c>
      <c r="C267" s="5">
        <f>C268+C273</f>
        <v>0</v>
      </c>
      <c r="D267" s="5">
        <f>D268+D273</f>
        <v>60892000</v>
      </c>
      <c r="E267" s="5">
        <f>E268+E273</f>
        <v>0</v>
      </c>
      <c r="F267" s="5">
        <f>F268+F273</f>
        <v>60892000</v>
      </c>
    </row>
    <row r="268" spans="1:6" ht="26.25">
      <c r="A268" s="7" t="s">
        <v>325</v>
      </c>
      <c r="B268" s="4" t="s">
        <v>326</v>
      </c>
      <c r="C268" s="5">
        <f aca="true" t="shared" si="67" ref="C268:F271">C269</f>
        <v>0</v>
      </c>
      <c r="D268" s="5">
        <f t="shared" si="67"/>
        <v>779000</v>
      </c>
      <c r="E268" s="5">
        <f t="shared" si="67"/>
        <v>0</v>
      </c>
      <c r="F268" s="5">
        <f t="shared" si="67"/>
        <v>779000</v>
      </c>
    </row>
    <row r="269" spans="1:6" ht="12.75">
      <c r="A269" s="7" t="s">
        <v>274</v>
      </c>
      <c r="B269" s="4" t="s">
        <v>89</v>
      </c>
      <c r="C269" s="5">
        <f t="shared" si="67"/>
        <v>0</v>
      </c>
      <c r="D269" s="5">
        <f t="shared" si="67"/>
        <v>779000</v>
      </c>
      <c r="E269" s="5">
        <f t="shared" si="67"/>
        <v>0</v>
      </c>
      <c r="F269" s="5">
        <f t="shared" si="67"/>
        <v>779000</v>
      </c>
    </row>
    <row r="270" spans="1:6" ht="12.75">
      <c r="A270" s="7" t="s">
        <v>283</v>
      </c>
      <c r="B270" s="4" t="s">
        <v>284</v>
      </c>
      <c r="C270" s="5">
        <f t="shared" si="67"/>
        <v>0</v>
      </c>
      <c r="D270" s="5">
        <f t="shared" si="67"/>
        <v>779000</v>
      </c>
      <c r="E270" s="5">
        <f t="shared" si="67"/>
        <v>0</v>
      </c>
      <c r="F270" s="5">
        <f t="shared" si="67"/>
        <v>779000</v>
      </c>
    </row>
    <row r="271" spans="1:6" ht="26.25">
      <c r="A271" s="7" t="s">
        <v>285</v>
      </c>
      <c r="B271" s="4" t="s">
        <v>286</v>
      </c>
      <c r="C271" s="5">
        <f t="shared" si="67"/>
        <v>0</v>
      </c>
      <c r="D271" s="5">
        <f t="shared" si="67"/>
        <v>779000</v>
      </c>
      <c r="E271" s="5">
        <f t="shared" si="67"/>
        <v>0</v>
      </c>
      <c r="F271" s="5">
        <f t="shared" si="67"/>
        <v>779000</v>
      </c>
    </row>
    <row r="272" spans="1:6" ht="12.75">
      <c r="A272" s="7" t="s">
        <v>287</v>
      </c>
      <c r="B272" s="4" t="s">
        <v>288</v>
      </c>
      <c r="C272" s="5">
        <f>C655</f>
        <v>0</v>
      </c>
      <c r="D272" s="5">
        <f>D655</f>
        <v>779000</v>
      </c>
      <c r="E272" s="5">
        <f>E655</f>
        <v>0</v>
      </c>
      <c r="F272" s="5">
        <f>F655</f>
        <v>779000</v>
      </c>
    </row>
    <row r="273" spans="1:6" ht="12.75">
      <c r="A273" s="7" t="s">
        <v>327</v>
      </c>
      <c r="B273" s="4" t="s">
        <v>328</v>
      </c>
      <c r="C273" s="5">
        <f>C274+C280</f>
        <v>0</v>
      </c>
      <c r="D273" s="5">
        <f>D274+D280</f>
        <v>60113000</v>
      </c>
      <c r="E273" s="5">
        <f>E274+E280</f>
        <v>0</v>
      </c>
      <c r="F273" s="5">
        <f>F274+F280</f>
        <v>60113000</v>
      </c>
    </row>
    <row r="274" spans="1:6" ht="12.75">
      <c r="A274" s="7" t="s">
        <v>221</v>
      </c>
      <c r="B274" s="4" t="s">
        <v>222</v>
      </c>
      <c r="C274" s="5">
        <f>C275+C276</f>
        <v>0</v>
      </c>
      <c r="D274" s="5">
        <f>D275+D276</f>
        <v>60113000</v>
      </c>
      <c r="E274" s="5">
        <f>E275+E276</f>
        <v>0</v>
      </c>
      <c r="F274" s="5">
        <f>F275+F276</f>
        <v>60113000</v>
      </c>
    </row>
    <row r="275" spans="1:6" ht="26.25">
      <c r="A275" s="7" t="s">
        <v>80</v>
      </c>
      <c r="B275" s="4" t="s">
        <v>81</v>
      </c>
      <c r="C275" s="5">
        <f>C485</f>
        <v>0</v>
      </c>
      <c r="D275" s="5">
        <f>D485</f>
        <v>60113000</v>
      </c>
      <c r="E275" s="5">
        <f>E485</f>
        <v>0</v>
      </c>
      <c r="F275" s="5">
        <f>F485</f>
        <v>60113000</v>
      </c>
    </row>
    <row r="276" spans="1:6" ht="12.75">
      <c r="A276" s="7" t="s">
        <v>262</v>
      </c>
      <c r="B276" s="4" t="s">
        <v>263</v>
      </c>
      <c r="C276" s="5">
        <f aca="true" t="shared" si="68" ref="C276:F278">C277</f>
        <v>0</v>
      </c>
      <c r="D276" s="5">
        <f t="shared" si="68"/>
        <v>0</v>
      </c>
      <c r="E276" s="5">
        <f t="shared" si="68"/>
        <v>0</v>
      </c>
      <c r="F276" s="5">
        <f t="shared" si="68"/>
        <v>0</v>
      </c>
    </row>
    <row r="277" spans="1:6" ht="12.75">
      <c r="A277" s="7" t="s">
        <v>264</v>
      </c>
      <c r="B277" s="4" t="s">
        <v>265</v>
      </c>
      <c r="C277" s="5">
        <f t="shared" si="68"/>
        <v>0</v>
      </c>
      <c r="D277" s="5">
        <f t="shared" si="68"/>
        <v>0</v>
      </c>
      <c r="E277" s="5">
        <f t="shared" si="68"/>
        <v>0</v>
      </c>
      <c r="F277" s="5">
        <f t="shared" si="68"/>
        <v>0</v>
      </c>
    </row>
    <row r="278" spans="1:6" ht="12.75">
      <c r="A278" s="7" t="s">
        <v>270</v>
      </c>
      <c r="B278" s="4" t="s">
        <v>271</v>
      </c>
      <c r="C278" s="5">
        <f t="shared" si="68"/>
        <v>0</v>
      </c>
      <c r="D278" s="5">
        <f t="shared" si="68"/>
        <v>0</v>
      </c>
      <c r="E278" s="5">
        <f t="shared" si="68"/>
        <v>0</v>
      </c>
      <c r="F278" s="5">
        <f t="shared" si="68"/>
        <v>0</v>
      </c>
    </row>
    <row r="279" spans="1:6" ht="12.75">
      <c r="A279" s="7" t="s">
        <v>272</v>
      </c>
      <c r="B279" s="4" t="s">
        <v>273</v>
      </c>
      <c r="C279" s="5">
        <f>C489</f>
        <v>0</v>
      </c>
      <c r="D279" s="5">
        <f>D489</f>
        <v>0</v>
      </c>
      <c r="E279" s="5">
        <f>E489</f>
        <v>0</v>
      </c>
      <c r="F279" s="5">
        <f>F489</f>
        <v>0</v>
      </c>
    </row>
    <row r="280" spans="1:6" ht="12.75">
      <c r="A280" s="7" t="s">
        <v>274</v>
      </c>
      <c r="B280" s="4" t="s">
        <v>89</v>
      </c>
      <c r="C280" s="5">
        <f>C281+C284</f>
        <v>0</v>
      </c>
      <c r="D280" s="5">
        <f>D281+D284</f>
        <v>0</v>
      </c>
      <c r="E280" s="5">
        <f>E281+E284</f>
        <v>0</v>
      </c>
      <c r="F280" s="5">
        <f>F281+F284</f>
        <v>0</v>
      </c>
    </row>
    <row r="281" spans="1:6" ht="39">
      <c r="A281" s="7" t="s">
        <v>291</v>
      </c>
      <c r="B281" s="4" t="s">
        <v>292</v>
      </c>
      <c r="C281" s="5">
        <f aca="true" t="shared" si="69" ref="C281:F282">C282</f>
        <v>0</v>
      </c>
      <c r="D281" s="5">
        <f t="shared" si="69"/>
        <v>0</v>
      </c>
      <c r="E281" s="5">
        <f t="shared" si="69"/>
        <v>0</v>
      </c>
      <c r="F281" s="5">
        <f t="shared" si="69"/>
        <v>0</v>
      </c>
    </row>
    <row r="282" spans="1:6" ht="26.25">
      <c r="A282" s="7" t="s">
        <v>293</v>
      </c>
      <c r="B282" s="4" t="s">
        <v>294</v>
      </c>
      <c r="C282" s="5">
        <f t="shared" si="69"/>
        <v>0</v>
      </c>
      <c r="D282" s="5">
        <f t="shared" si="69"/>
        <v>0</v>
      </c>
      <c r="E282" s="5">
        <f t="shared" si="69"/>
        <v>0</v>
      </c>
      <c r="F282" s="5">
        <f t="shared" si="69"/>
        <v>0</v>
      </c>
    </row>
    <row r="283" spans="1:6" ht="12.75">
      <c r="A283" s="7" t="s">
        <v>295</v>
      </c>
      <c r="B283" s="4" t="s">
        <v>296</v>
      </c>
      <c r="C283" s="5">
        <f>C660</f>
        <v>0</v>
      </c>
      <c r="D283" s="5">
        <f>D660</f>
        <v>0</v>
      </c>
      <c r="E283" s="5">
        <f>E660</f>
        <v>0</v>
      </c>
      <c r="F283" s="5">
        <f>F660</f>
        <v>0</v>
      </c>
    </row>
    <row r="284" spans="1:6" ht="12.75">
      <c r="A284" s="7" t="s">
        <v>98</v>
      </c>
      <c r="B284" s="4" t="s">
        <v>99</v>
      </c>
      <c r="C284" s="5">
        <f aca="true" t="shared" si="70" ref="C284:F285">C285</f>
        <v>0</v>
      </c>
      <c r="D284" s="5">
        <f t="shared" si="70"/>
        <v>0</v>
      </c>
      <c r="E284" s="5">
        <f t="shared" si="70"/>
        <v>0</v>
      </c>
      <c r="F284" s="5">
        <f t="shared" si="70"/>
        <v>0</v>
      </c>
    </row>
    <row r="285" spans="1:6" ht="12.75">
      <c r="A285" s="7" t="s">
        <v>100</v>
      </c>
      <c r="B285" s="4" t="s">
        <v>101</v>
      </c>
      <c r="C285" s="5">
        <f t="shared" si="70"/>
        <v>0</v>
      </c>
      <c r="D285" s="5">
        <f t="shared" si="70"/>
        <v>0</v>
      </c>
      <c r="E285" s="5">
        <f t="shared" si="70"/>
        <v>0</v>
      </c>
      <c r="F285" s="5">
        <f t="shared" si="70"/>
        <v>0</v>
      </c>
    </row>
    <row r="286" spans="1:6" ht="12.75">
      <c r="A286" s="7" t="s">
        <v>102</v>
      </c>
      <c r="B286" s="4" t="s">
        <v>103</v>
      </c>
      <c r="C286" s="5">
        <f>C288+C287</f>
        <v>0</v>
      </c>
      <c r="D286" s="5">
        <f>D288+D287</f>
        <v>0</v>
      </c>
      <c r="E286" s="5">
        <f>E288+E287</f>
        <v>0</v>
      </c>
      <c r="F286" s="5">
        <f>F288+F287</f>
        <v>0</v>
      </c>
    </row>
    <row r="287" spans="1:6" ht="12.75">
      <c r="A287" s="7" t="s">
        <v>106</v>
      </c>
      <c r="B287" s="4" t="s">
        <v>107</v>
      </c>
      <c r="C287" s="5">
        <f aca="true" t="shared" si="71" ref="C287:F288">C664</f>
        <v>0</v>
      </c>
      <c r="D287" s="5">
        <f t="shared" si="71"/>
        <v>0</v>
      </c>
      <c r="E287" s="5">
        <f t="shared" si="71"/>
        <v>0</v>
      </c>
      <c r="F287" s="5">
        <f t="shared" si="71"/>
        <v>0</v>
      </c>
    </row>
    <row r="288" spans="1:6" ht="12.75">
      <c r="A288" s="7" t="s">
        <v>110</v>
      </c>
      <c r="B288" s="4" t="s">
        <v>111</v>
      </c>
      <c r="C288" s="5">
        <f t="shared" si="71"/>
        <v>0</v>
      </c>
      <c r="D288" s="5">
        <f t="shared" si="71"/>
        <v>0</v>
      </c>
      <c r="E288" s="5">
        <f t="shared" si="71"/>
        <v>0</v>
      </c>
      <c r="F288" s="5">
        <f t="shared" si="71"/>
        <v>0</v>
      </c>
    </row>
    <row r="289" spans="1:6" ht="26.25">
      <c r="A289" s="7" t="s">
        <v>329</v>
      </c>
      <c r="B289" s="4" t="s">
        <v>330</v>
      </c>
      <c r="C289" s="5">
        <f>C290+C293+C324</f>
        <v>0</v>
      </c>
      <c r="D289" s="5">
        <f>D290+D293+D324</f>
        <v>210741000</v>
      </c>
      <c r="E289" s="5">
        <f>E290+E293+E324</f>
        <v>-5767000</v>
      </c>
      <c r="F289" s="5">
        <f>F290+F293+F324</f>
        <v>204974000</v>
      </c>
    </row>
    <row r="290" spans="1:6" ht="26.25">
      <c r="A290" s="7" t="s">
        <v>331</v>
      </c>
      <c r="B290" s="4" t="s">
        <v>332</v>
      </c>
      <c r="C290" s="5">
        <f aca="true" t="shared" si="72" ref="C290:F291">C291</f>
        <v>0</v>
      </c>
      <c r="D290" s="5">
        <f t="shared" si="72"/>
        <v>205000</v>
      </c>
      <c r="E290" s="5">
        <f t="shared" si="72"/>
        <v>0</v>
      </c>
      <c r="F290" s="5">
        <f t="shared" si="72"/>
        <v>205000</v>
      </c>
    </row>
    <row r="291" spans="1:6" ht="12.75">
      <c r="A291" s="7" t="s">
        <v>221</v>
      </c>
      <c r="B291" s="4" t="s">
        <v>222</v>
      </c>
      <c r="C291" s="5">
        <f t="shared" si="72"/>
        <v>0</v>
      </c>
      <c r="D291" s="5">
        <f t="shared" si="72"/>
        <v>205000</v>
      </c>
      <c r="E291" s="5">
        <f t="shared" si="72"/>
        <v>0</v>
      </c>
      <c r="F291" s="5">
        <f t="shared" si="72"/>
        <v>205000</v>
      </c>
    </row>
    <row r="292" spans="1:6" ht="26.25">
      <c r="A292" s="7" t="s">
        <v>80</v>
      </c>
      <c r="B292" s="4" t="s">
        <v>81</v>
      </c>
      <c r="C292" s="5">
        <f>C493</f>
        <v>0</v>
      </c>
      <c r="D292" s="5">
        <f>D493</f>
        <v>205000</v>
      </c>
      <c r="E292" s="5">
        <f>E493</f>
        <v>0</v>
      </c>
      <c r="F292" s="5">
        <f>F493</f>
        <v>205000</v>
      </c>
    </row>
    <row r="293" spans="1:6" ht="12.75">
      <c r="A293" s="7" t="s">
        <v>333</v>
      </c>
      <c r="B293" s="4" t="s">
        <v>334</v>
      </c>
      <c r="C293" s="5">
        <f>C294+C306</f>
        <v>0</v>
      </c>
      <c r="D293" s="5">
        <f>D294+D306</f>
        <v>200953000</v>
      </c>
      <c r="E293" s="5">
        <f>E294+E306</f>
        <v>-5867000</v>
      </c>
      <c r="F293" s="5">
        <f>F294+F306</f>
        <v>195086000</v>
      </c>
    </row>
    <row r="294" spans="1:6" ht="12.75">
      <c r="A294" s="7" t="s">
        <v>221</v>
      </c>
      <c r="B294" s="4" t="s">
        <v>222</v>
      </c>
      <c r="C294" s="5">
        <f>C295+C296+C300</f>
        <v>0</v>
      </c>
      <c r="D294" s="5">
        <f>D295+D296+D300</f>
        <v>52211000</v>
      </c>
      <c r="E294" s="5">
        <f>E295+E296+E300</f>
        <v>2283000</v>
      </c>
      <c r="F294" s="5">
        <f>F295+F296+F300</f>
        <v>54494000</v>
      </c>
    </row>
    <row r="295" spans="1:6" ht="26.25">
      <c r="A295" s="7" t="s">
        <v>80</v>
      </c>
      <c r="B295" s="4" t="s">
        <v>81</v>
      </c>
      <c r="C295" s="5">
        <f>C496</f>
        <v>0</v>
      </c>
      <c r="D295" s="5">
        <f>D496</f>
        <v>36635000</v>
      </c>
      <c r="E295" s="5">
        <f>E496</f>
        <v>2283000</v>
      </c>
      <c r="F295" s="5">
        <f>F496</f>
        <v>38918000</v>
      </c>
    </row>
    <row r="296" spans="1:6" ht="12.75">
      <c r="A296" s="7" t="s">
        <v>242</v>
      </c>
      <c r="B296" s="4" t="s">
        <v>243</v>
      </c>
      <c r="C296" s="5">
        <f>C297</f>
        <v>0</v>
      </c>
      <c r="D296" s="5">
        <f>D297</f>
        <v>11096000</v>
      </c>
      <c r="E296" s="5">
        <f>E297</f>
        <v>0</v>
      </c>
      <c r="F296" s="5">
        <f>F297</f>
        <v>11096000</v>
      </c>
    </row>
    <row r="297" spans="1:6" ht="12.75">
      <c r="A297" s="7" t="s">
        <v>244</v>
      </c>
      <c r="B297" s="4" t="s">
        <v>245</v>
      </c>
      <c r="C297" s="5">
        <f>C298+C299</f>
        <v>0</v>
      </c>
      <c r="D297" s="5">
        <f>D298+D299</f>
        <v>11096000</v>
      </c>
      <c r="E297" s="5">
        <f>E298+E299</f>
        <v>0</v>
      </c>
      <c r="F297" s="5">
        <f>F298+F299</f>
        <v>11096000</v>
      </c>
    </row>
    <row r="298" spans="1:6" ht="12.75">
      <c r="A298" s="7" t="s">
        <v>246</v>
      </c>
      <c r="B298" s="4" t="s">
        <v>247</v>
      </c>
      <c r="C298" s="5">
        <f aca="true" t="shared" si="73" ref="C298:F299">C499</f>
        <v>0</v>
      </c>
      <c r="D298" s="5">
        <f t="shared" si="73"/>
        <v>9096000</v>
      </c>
      <c r="E298" s="5">
        <f t="shared" si="73"/>
        <v>0</v>
      </c>
      <c r="F298" s="5">
        <f t="shared" si="73"/>
        <v>9096000</v>
      </c>
    </row>
    <row r="299" spans="1:6" ht="12.75">
      <c r="A299" s="7" t="s">
        <v>423</v>
      </c>
      <c r="B299" s="4" t="s">
        <v>424</v>
      </c>
      <c r="C299" s="5">
        <f t="shared" si="73"/>
        <v>0</v>
      </c>
      <c r="D299" s="5">
        <f t="shared" si="73"/>
        <v>2000000</v>
      </c>
      <c r="E299" s="5">
        <f t="shared" si="73"/>
        <v>0</v>
      </c>
      <c r="F299" s="5">
        <f t="shared" si="73"/>
        <v>2000000</v>
      </c>
    </row>
    <row r="300" spans="1:6" ht="12.75">
      <c r="A300" s="7" t="s">
        <v>262</v>
      </c>
      <c r="B300" s="4" t="s">
        <v>263</v>
      </c>
      <c r="C300" s="5">
        <f>C301</f>
        <v>0</v>
      </c>
      <c r="D300" s="5">
        <f>D301</f>
        <v>4480000</v>
      </c>
      <c r="E300" s="5">
        <f>E301</f>
        <v>0</v>
      </c>
      <c r="F300" s="5">
        <f>F301</f>
        <v>4480000</v>
      </c>
    </row>
    <row r="301" spans="1:6" ht="12.75">
      <c r="A301" s="7" t="s">
        <v>264</v>
      </c>
      <c r="B301" s="4" t="s">
        <v>265</v>
      </c>
      <c r="C301" s="5">
        <f>C302+C304</f>
        <v>0</v>
      </c>
      <c r="D301" s="5">
        <f>D302+D304</f>
        <v>4480000</v>
      </c>
      <c r="E301" s="5">
        <f>E302+E304</f>
        <v>0</v>
      </c>
      <c r="F301" s="5">
        <f>F302+F304</f>
        <v>4480000</v>
      </c>
    </row>
    <row r="302" spans="1:6" ht="26.25">
      <c r="A302" s="7" t="s">
        <v>266</v>
      </c>
      <c r="B302" s="4" t="s">
        <v>267</v>
      </c>
      <c r="C302" s="5">
        <f>C303</f>
        <v>0</v>
      </c>
      <c r="D302" s="5">
        <f>D303</f>
        <v>1088000</v>
      </c>
      <c r="E302" s="5">
        <f>E303</f>
        <v>0</v>
      </c>
      <c r="F302" s="5">
        <f>F303</f>
        <v>1088000</v>
      </c>
    </row>
    <row r="303" spans="1:6" ht="12.75">
      <c r="A303" s="7" t="s">
        <v>268</v>
      </c>
      <c r="B303" s="4" t="s">
        <v>269</v>
      </c>
      <c r="C303" s="5">
        <f>C504</f>
        <v>0</v>
      </c>
      <c r="D303" s="5">
        <f>D504</f>
        <v>1088000</v>
      </c>
      <c r="E303" s="5">
        <f>E504</f>
        <v>0</v>
      </c>
      <c r="F303" s="5">
        <f>F504</f>
        <v>1088000</v>
      </c>
    </row>
    <row r="304" spans="1:6" ht="12.75">
      <c r="A304" s="7" t="s">
        <v>270</v>
      </c>
      <c r="B304" s="4" t="s">
        <v>271</v>
      </c>
      <c r="C304" s="5">
        <f>C305</f>
        <v>0</v>
      </c>
      <c r="D304" s="5">
        <f>D305</f>
        <v>3392000</v>
      </c>
      <c r="E304" s="5">
        <f>E305</f>
        <v>0</v>
      </c>
      <c r="F304" s="5">
        <f>F305</f>
        <v>3392000</v>
      </c>
    </row>
    <row r="305" spans="1:6" ht="12.75">
      <c r="A305" s="7" t="s">
        <v>272</v>
      </c>
      <c r="B305" s="4" t="s">
        <v>273</v>
      </c>
      <c r="C305" s="5">
        <f>C506</f>
        <v>0</v>
      </c>
      <c r="D305" s="5">
        <f>D506</f>
        <v>3392000</v>
      </c>
      <c r="E305" s="5">
        <f>E506</f>
        <v>0</v>
      </c>
      <c r="F305" s="5">
        <f>F506</f>
        <v>3392000</v>
      </c>
    </row>
    <row r="306" spans="1:6" ht="12.75">
      <c r="A306" s="7" t="s">
        <v>274</v>
      </c>
      <c r="B306" s="4" t="s">
        <v>89</v>
      </c>
      <c r="C306" s="5">
        <f>C307+C310+C314+C319</f>
        <v>0</v>
      </c>
      <c r="D306" s="5">
        <f>D307+D310+D314+D319</f>
        <v>148742000</v>
      </c>
      <c r="E306" s="5">
        <f>E307+E310+E314+E319</f>
        <v>-8150000</v>
      </c>
      <c r="F306" s="5">
        <f>F307+F310+F314+F319</f>
        <v>140592000</v>
      </c>
    </row>
    <row r="307" spans="1:6" ht="26.25">
      <c r="A307" s="7" t="s">
        <v>275</v>
      </c>
      <c r="B307" s="4" t="s">
        <v>276</v>
      </c>
      <c r="C307" s="5">
        <f aca="true" t="shared" si="74" ref="C307:F308">C308</f>
        <v>0</v>
      </c>
      <c r="D307" s="5">
        <f t="shared" si="74"/>
        <v>0</v>
      </c>
      <c r="E307" s="5">
        <f t="shared" si="74"/>
        <v>0</v>
      </c>
      <c r="F307" s="5">
        <f t="shared" si="74"/>
        <v>0</v>
      </c>
    </row>
    <row r="308" spans="1:6" ht="12.75">
      <c r="A308" s="7" t="s">
        <v>277</v>
      </c>
      <c r="B308" s="4" t="s">
        <v>278</v>
      </c>
      <c r="C308" s="5">
        <f t="shared" si="74"/>
        <v>0</v>
      </c>
      <c r="D308" s="5">
        <f t="shared" si="74"/>
        <v>0</v>
      </c>
      <c r="E308" s="5">
        <f t="shared" si="74"/>
        <v>0</v>
      </c>
      <c r="F308" s="5">
        <f t="shared" si="74"/>
        <v>0</v>
      </c>
    </row>
    <row r="309" spans="1:6" ht="12.75">
      <c r="A309" s="7" t="s">
        <v>281</v>
      </c>
      <c r="B309" s="4" t="s">
        <v>282</v>
      </c>
      <c r="C309" s="5">
        <f>C671</f>
        <v>0</v>
      </c>
      <c r="D309" s="5">
        <f>D671</f>
        <v>0</v>
      </c>
      <c r="E309" s="5">
        <f>E671</f>
        <v>0</v>
      </c>
      <c r="F309" s="5">
        <f>F671</f>
        <v>0</v>
      </c>
    </row>
    <row r="310" spans="1:6" ht="12.75">
      <c r="A310" s="7" t="s">
        <v>283</v>
      </c>
      <c r="B310" s="4" t="s">
        <v>284</v>
      </c>
      <c r="C310" s="5">
        <f>C311</f>
        <v>0</v>
      </c>
      <c r="D310" s="5">
        <f>D311</f>
        <v>11656000</v>
      </c>
      <c r="E310" s="5">
        <f>E311</f>
        <v>0</v>
      </c>
      <c r="F310" s="5">
        <f>F311</f>
        <v>11656000</v>
      </c>
    </row>
    <row r="311" spans="1:6" ht="26.25">
      <c r="A311" s="7" t="s">
        <v>285</v>
      </c>
      <c r="B311" s="4" t="s">
        <v>286</v>
      </c>
      <c r="C311" s="5">
        <f>C313+C312</f>
        <v>0</v>
      </c>
      <c r="D311" s="5">
        <f>D313+D312</f>
        <v>11656000</v>
      </c>
      <c r="E311" s="5">
        <f>E313+E312</f>
        <v>0</v>
      </c>
      <c r="F311" s="5">
        <f>F313+F312</f>
        <v>11656000</v>
      </c>
    </row>
    <row r="312" spans="1:6" ht="12.75">
      <c r="A312" s="7" t="s">
        <v>287</v>
      </c>
      <c r="B312" s="4" t="s">
        <v>288</v>
      </c>
      <c r="C312" s="5">
        <f aca="true" t="shared" si="75" ref="C312:F313">C674</f>
        <v>0</v>
      </c>
      <c r="D312" s="5">
        <f t="shared" si="75"/>
        <v>1290000</v>
      </c>
      <c r="E312" s="5">
        <f t="shared" si="75"/>
        <v>0</v>
      </c>
      <c r="F312" s="5">
        <f t="shared" si="75"/>
        <v>1290000</v>
      </c>
    </row>
    <row r="313" spans="1:6" ht="12.75">
      <c r="A313" s="7" t="s">
        <v>289</v>
      </c>
      <c r="B313" s="4" t="s">
        <v>290</v>
      </c>
      <c r="C313" s="5">
        <f t="shared" si="75"/>
        <v>0</v>
      </c>
      <c r="D313" s="5">
        <f t="shared" si="75"/>
        <v>10366000</v>
      </c>
      <c r="E313" s="5">
        <f t="shared" si="75"/>
        <v>0</v>
      </c>
      <c r="F313" s="5">
        <f t="shared" si="75"/>
        <v>10366000</v>
      </c>
    </row>
    <row r="314" spans="1:6" ht="39">
      <c r="A314" s="7" t="s">
        <v>90</v>
      </c>
      <c r="B314" s="4" t="s">
        <v>91</v>
      </c>
      <c r="C314" s="5">
        <f>C315</f>
        <v>0</v>
      </c>
      <c r="D314" s="5">
        <f>D315</f>
        <v>83242000</v>
      </c>
      <c r="E314" s="5">
        <f>E315</f>
        <v>0</v>
      </c>
      <c r="F314" s="5">
        <f>F315</f>
        <v>83242000</v>
      </c>
    </row>
    <row r="315" spans="1:6" ht="26.25">
      <c r="A315" s="7" t="s">
        <v>92</v>
      </c>
      <c r="B315" s="4" t="s">
        <v>93</v>
      </c>
      <c r="C315" s="5">
        <f>C316+C317+C318</f>
        <v>0</v>
      </c>
      <c r="D315" s="5">
        <f>D316+D317+D318</f>
        <v>83242000</v>
      </c>
      <c r="E315" s="5">
        <f>E316+E317+E318</f>
        <v>0</v>
      </c>
      <c r="F315" s="5">
        <f>F316+F317+F318</f>
        <v>83242000</v>
      </c>
    </row>
    <row r="316" spans="1:6" ht="12.75">
      <c r="A316" s="7" t="s">
        <v>94</v>
      </c>
      <c r="B316" s="4" t="s">
        <v>95</v>
      </c>
      <c r="C316" s="5">
        <f aca="true" t="shared" si="76" ref="C316:D318">C678</f>
        <v>0</v>
      </c>
      <c r="D316" s="5">
        <f t="shared" si="76"/>
        <v>11879000</v>
      </c>
      <c r="E316" s="5">
        <f aca="true" t="shared" si="77" ref="E316:F318">E678</f>
        <v>0</v>
      </c>
      <c r="F316" s="5">
        <f t="shared" si="77"/>
        <v>11879000</v>
      </c>
    </row>
    <row r="317" spans="1:6" ht="12.75">
      <c r="A317" s="7" t="s">
        <v>96</v>
      </c>
      <c r="B317" s="4" t="s">
        <v>97</v>
      </c>
      <c r="C317" s="5">
        <f t="shared" si="76"/>
        <v>0</v>
      </c>
      <c r="D317" s="5">
        <f t="shared" si="76"/>
        <v>67311000</v>
      </c>
      <c r="E317" s="5">
        <f t="shared" si="77"/>
        <v>0</v>
      </c>
      <c r="F317" s="5">
        <f t="shared" si="77"/>
        <v>67311000</v>
      </c>
    </row>
    <row r="318" spans="1:6" ht="12.75">
      <c r="A318" s="7" t="s">
        <v>295</v>
      </c>
      <c r="B318" s="4" t="s">
        <v>297</v>
      </c>
      <c r="C318" s="5">
        <f t="shared" si="76"/>
        <v>0</v>
      </c>
      <c r="D318" s="5">
        <f t="shared" si="76"/>
        <v>4052000</v>
      </c>
      <c r="E318" s="5">
        <f t="shared" si="77"/>
        <v>0</v>
      </c>
      <c r="F318" s="5">
        <f t="shared" si="77"/>
        <v>4052000</v>
      </c>
    </row>
    <row r="319" spans="1:6" ht="12.75">
      <c r="A319" s="7" t="s">
        <v>98</v>
      </c>
      <c r="B319" s="4" t="s">
        <v>99</v>
      </c>
      <c r="C319" s="5">
        <f aca="true" t="shared" si="78" ref="C319:F320">C320</f>
        <v>0</v>
      </c>
      <c r="D319" s="5">
        <f t="shared" si="78"/>
        <v>53844000</v>
      </c>
      <c r="E319" s="5">
        <f t="shared" si="78"/>
        <v>-8150000</v>
      </c>
      <c r="F319" s="5">
        <f t="shared" si="78"/>
        <v>45694000</v>
      </c>
    </row>
    <row r="320" spans="1:6" ht="12.75">
      <c r="A320" s="7" t="s">
        <v>100</v>
      </c>
      <c r="B320" s="4" t="s">
        <v>101</v>
      </c>
      <c r="C320" s="5">
        <f t="shared" si="78"/>
        <v>0</v>
      </c>
      <c r="D320" s="5">
        <f t="shared" si="78"/>
        <v>53844000</v>
      </c>
      <c r="E320" s="5">
        <f t="shared" si="78"/>
        <v>-8150000</v>
      </c>
      <c r="F320" s="5">
        <f t="shared" si="78"/>
        <v>45694000</v>
      </c>
    </row>
    <row r="321" spans="1:6" ht="12.75">
      <c r="A321" s="7" t="s">
        <v>102</v>
      </c>
      <c r="B321" s="4" t="s">
        <v>103</v>
      </c>
      <c r="C321" s="5">
        <f>C322+C323</f>
        <v>0</v>
      </c>
      <c r="D321" s="5">
        <f>D322+D323</f>
        <v>53844000</v>
      </c>
      <c r="E321" s="5">
        <f>E322+E323</f>
        <v>-8150000</v>
      </c>
      <c r="F321" s="5">
        <f>F322+F323</f>
        <v>45694000</v>
      </c>
    </row>
    <row r="322" spans="1:6" ht="12.75">
      <c r="A322" s="7" t="s">
        <v>106</v>
      </c>
      <c r="B322" s="4" t="s">
        <v>107</v>
      </c>
      <c r="C322" s="5">
        <f aca="true" t="shared" si="79" ref="C322:F323">C684</f>
        <v>0</v>
      </c>
      <c r="D322" s="5">
        <f t="shared" si="79"/>
        <v>1000000</v>
      </c>
      <c r="E322" s="5">
        <f t="shared" si="79"/>
        <v>0</v>
      </c>
      <c r="F322" s="5">
        <f t="shared" si="79"/>
        <v>1000000</v>
      </c>
    </row>
    <row r="323" spans="1:6" ht="12.75">
      <c r="A323" s="7" t="s">
        <v>110</v>
      </c>
      <c r="B323" s="4" t="s">
        <v>111</v>
      </c>
      <c r="C323" s="5">
        <f t="shared" si="79"/>
        <v>0</v>
      </c>
      <c r="D323" s="5">
        <f t="shared" si="79"/>
        <v>52844000</v>
      </c>
      <c r="E323" s="5">
        <f t="shared" si="79"/>
        <v>-8150000</v>
      </c>
      <c r="F323" s="5">
        <f t="shared" si="79"/>
        <v>44694000</v>
      </c>
    </row>
    <row r="324" spans="1:6" ht="12.75">
      <c r="A324" s="7" t="s">
        <v>335</v>
      </c>
      <c r="B324" s="4" t="s">
        <v>336</v>
      </c>
      <c r="C324" s="5">
        <f>C325+C333</f>
        <v>0</v>
      </c>
      <c r="D324" s="5">
        <f>D325+D333</f>
        <v>9583000</v>
      </c>
      <c r="E324" s="5">
        <f>E325+E333</f>
        <v>100000</v>
      </c>
      <c r="F324" s="5">
        <f>F325+F333</f>
        <v>9683000</v>
      </c>
    </row>
    <row r="325" spans="1:6" ht="12.75">
      <c r="A325" s="7" t="s">
        <v>221</v>
      </c>
      <c r="B325" s="4" t="s">
        <v>222</v>
      </c>
      <c r="C325" s="5">
        <f>C326+C327+C331</f>
        <v>0</v>
      </c>
      <c r="D325" s="5">
        <f>D326+D327+D331</f>
        <v>9583000</v>
      </c>
      <c r="E325" s="5">
        <f>E326+E327+E331</f>
        <v>100000</v>
      </c>
      <c r="F325" s="5">
        <f>F326+F327+F331</f>
        <v>9683000</v>
      </c>
    </row>
    <row r="326" spans="1:6" ht="26.25">
      <c r="A326" s="7" t="s">
        <v>80</v>
      </c>
      <c r="B326" s="4" t="s">
        <v>81</v>
      </c>
      <c r="C326" s="5">
        <f>C509</f>
        <v>0</v>
      </c>
      <c r="D326" s="5">
        <f>D509</f>
        <v>7008000</v>
      </c>
      <c r="E326" s="5">
        <f>E509</f>
        <v>0</v>
      </c>
      <c r="F326" s="5">
        <f>F509</f>
        <v>7008000</v>
      </c>
    </row>
    <row r="327" spans="1:6" ht="26.25">
      <c r="A327" s="7" t="s">
        <v>232</v>
      </c>
      <c r="B327" s="4" t="s">
        <v>233</v>
      </c>
      <c r="C327" s="5">
        <f>C328</f>
        <v>0</v>
      </c>
      <c r="D327" s="5">
        <f>D328</f>
        <v>345000</v>
      </c>
      <c r="E327" s="5">
        <f>E328</f>
        <v>0</v>
      </c>
      <c r="F327" s="5">
        <f>F328</f>
        <v>345000</v>
      </c>
    </row>
    <row r="328" spans="1:6" ht="52.5">
      <c r="A328" s="7" t="s">
        <v>234</v>
      </c>
      <c r="B328" s="4" t="s">
        <v>235</v>
      </c>
      <c r="C328" s="5">
        <f>C329+C330</f>
        <v>0</v>
      </c>
      <c r="D328" s="5">
        <f>D329+D330</f>
        <v>345000</v>
      </c>
      <c r="E328" s="5">
        <f>E329+E330</f>
        <v>0</v>
      </c>
      <c r="F328" s="5">
        <f>F329+F330</f>
        <v>345000</v>
      </c>
    </row>
    <row r="329" spans="1:6" ht="12.75">
      <c r="A329" s="7" t="s">
        <v>236</v>
      </c>
      <c r="B329" s="4" t="s">
        <v>237</v>
      </c>
      <c r="C329" s="5">
        <f aca="true" t="shared" si="80" ref="C329:F330">C512</f>
        <v>0</v>
      </c>
      <c r="D329" s="5">
        <f t="shared" si="80"/>
        <v>95000</v>
      </c>
      <c r="E329" s="5">
        <f t="shared" si="80"/>
        <v>0</v>
      </c>
      <c r="F329" s="5">
        <f t="shared" si="80"/>
        <v>95000</v>
      </c>
    </row>
    <row r="330" spans="1:6" ht="12.75">
      <c r="A330" s="7" t="s">
        <v>238</v>
      </c>
      <c r="B330" s="4" t="s">
        <v>239</v>
      </c>
      <c r="C330" s="5">
        <f t="shared" si="80"/>
        <v>0</v>
      </c>
      <c r="D330" s="5">
        <f t="shared" si="80"/>
        <v>250000</v>
      </c>
      <c r="E330" s="5">
        <f t="shared" si="80"/>
        <v>0</v>
      </c>
      <c r="F330" s="5">
        <f t="shared" si="80"/>
        <v>250000</v>
      </c>
    </row>
    <row r="331" spans="1:6" ht="39">
      <c r="A331" s="7" t="s">
        <v>82</v>
      </c>
      <c r="B331" s="4" t="s">
        <v>83</v>
      </c>
      <c r="C331" s="5">
        <f>C332</f>
        <v>0</v>
      </c>
      <c r="D331" s="5">
        <f>D332</f>
        <v>2230000</v>
      </c>
      <c r="E331" s="5">
        <f>E332</f>
        <v>100000</v>
      </c>
      <c r="F331" s="5">
        <f>F332</f>
        <v>2330000</v>
      </c>
    </row>
    <row r="332" spans="1:6" ht="12.75">
      <c r="A332" s="7" t="s">
        <v>256</v>
      </c>
      <c r="B332" s="4" t="s">
        <v>257</v>
      </c>
      <c r="C332" s="5">
        <f>C515</f>
        <v>0</v>
      </c>
      <c r="D332" s="5">
        <f>D515</f>
        <v>2230000</v>
      </c>
      <c r="E332" s="5">
        <f>E515</f>
        <v>100000</v>
      </c>
      <c r="F332" s="5">
        <f>F515</f>
        <v>2330000</v>
      </c>
    </row>
    <row r="333" spans="1:6" ht="12.75">
      <c r="A333" s="7" t="s">
        <v>274</v>
      </c>
      <c r="B333" s="4" t="s">
        <v>89</v>
      </c>
      <c r="C333" s="5">
        <f aca="true" t="shared" si="81" ref="C333:F335">C334</f>
        <v>0</v>
      </c>
      <c r="D333" s="5">
        <f t="shared" si="81"/>
        <v>0</v>
      </c>
      <c r="E333" s="5">
        <f t="shared" si="81"/>
        <v>0</v>
      </c>
      <c r="F333" s="5">
        <f t="shared" si="81"/>
        <v>0</v>
      </c>
    </row>
    <row r="334" spans="1:6" ht="12.75">
      <c r="A334" s="7" t="s">
        <v>98</v>
      </c>
      <c r="B334" s="4" t="s">
        <v>99</v>
      </c>
      <c r="C334" s="5">
        <f t="shared" si="81"/>
        <v>0</v>
      </c>
      <c r="D334" s="5">
        <f t="shared" si="81"/>
        <v>0</v>
      </c>
      <c r="E334" s="5">
        <f t="shared" si="81"/>
        <v>0</v>
      </c>
      <c r="F334" s="5">
        <f t="shared" si="81"/>
        <v>0</v>
      </c>
    </row>
    <row r="335" spans="1:6" ht="12.75">
      <c r="A335" s="7" t="s">
        <v>100</v>
      </c>
      <c r="B335" s="4" t="s">
        <v>101</v>
      </c>
      <c r="C335" s="5">
        <f t="shared" si="81"/>
        <v>0</v>
      </c>
      <c r="D335" s="5">
        <f t="shared" si="81"/>
        <v>0</v>
      </c>
      <c r="E335" s="5">
        <f t="shared" si="81"/>
        <v>0</v>
      </c>
      <c r="F335" s="5">
        <f t="shared" si="81"/>
        <v>0</v>
      </c>
    </row>
    <row r="336" spans="1:6" ht="12.75">
      <c r="A336" s="7" t="s">
        <v>102</v>
      </c>
      <c r="B336" s="4" t="s">
        <v>103</v>
      </c>
      <c r="C336" s="5">
        <f>C338+C337</f>
        <v>0</v>
      </c>
      <c r="D336" s="5">
        <f>D338+D337</f>
        <v>0</v>
      </c>
      <c r="E336" s="5">
        <f>E338+E337</f>
        <v>0</v>
      </c>
      <c r="F336" s="5">
        <f>F338+F337</f>
        <v>0</v>
      </c>
    </row>
    <row r="337" spans="1:6" ht="12.75">
      <c r="A337" s="7" t="s">
        <v>106</v>
      </c>
      <c r="B337" s="4" t="s">
        <v>107</v>
      </c>
      <c r="C337" s="5">
        <f aca="true" t="shared" si="82" ref="C337:F338">C691</f>
        <v>0</v>
      </c>
      <c r="D337" s="5">
        <f t="shared" si="82"/>
        <v>0</v>
      </c>
      <c r="E337" s="5">
        <f t="shared" si="82"/>
        <v>0</v>
      </c>
      <c r="F337" s="5">
        <f t="shared" si="82"/>
        <v>0</v>
      </c>
    </row>
    <row r="338" spans="1:6" ht="12.75">
      <c r="A338" s="7" t="s">
        <v>110</v>
      </c>
      <c r="B338" s="4" t="s">
        <v>111</v>
      </c>
      <c r="C338" s="5">
        <f t="shared" si="82"/>
        <v>0</v>
      </c>
      <c r="D338" s="5">
        <f t="shared" si="82"/>
        <v>0</v>
      </c>
      <c r="E338" s="5">
        <f t="shared" si="82"/>
        <v>0</v>
      </c>
      <c r="F338" s="5">
        <f t="shared" si="82"/>
        <v>0</v>
      </c>
    </row>
    <row r="339" spans="1:6" ht="26.25">
      <c r="A339" s="7" t="s">
        <v>337</v>
      </c>
      <c r="B339" s="4" t="s">
        <v>141</v>
      </c>
      <c r="C339" s="5">
        <f>C341+C384</f>
        <v>0</v>
      </c>
      <c r="D339" s="5">
        <f>D341+D384</f>
        <v>761324000</v>
      </c>
      <c r="E339" s="5">
        <f>E341+E384</f>
        <v>24146000</v>
      </c>
      <c r="F339" s="5">
        <f>F341+F384</f>
        <v>785470000</v>
      </c>
    </row>
    <row r="340" spans="1:6" ht="12.75">
      <c r="A340" s="7" t="s">
        <v>338</v>
      </c>
      <c r="B340" s="4" t="s">
        <v>143</v>
      </c>
      <c r="C340" s="5">
        <f>C341-C350</f>
        <v>0</v>
      </c>
      <c r="D340" s="5">
        <f>D341-D350</f>
        <v>435278000</v>
      </c>
      <c r="E340" s="5">
        <f>E341-E350</f>
        <v>15295000</v>
      </c>
      <c r="F340" s="5">
        <f>F341-F350</f>
        <v>450573000</v>
      </c>
    </row>
    <row r="341" spans="1:6" ht="12.75">
      <c r="A341" s="7" t="s">
        <v>144</v>
      </c>
      <c r="B341" s="4" t="s">
        <v>6</v>
      </c>
      <c r="C341" s="5">
        <f>C342+C357</f>
        <v>0</v>
      </c>
      <c r="D341" s="5">
        <f>D342+D357</f>
        <v>610791000</v>
      </c>
      <c r="E341" s="5">
        <f>E342+E357</f>
        <v>23710000</v>
      </c>
      <c r="F341" s="5">
        <f>F342+F357</f>
        <v>634501000</v>
      </c>
    </row>
    <row r="342" spans="1:6" ht="12.75">
      <c r="A342" s="7" t="s">
        <v>145</v>
      </c>
      <c r="B342" s="4" t="s">
        <v>146</v>
      </c>
      <c r="C342" s="5">
        <f>C343+C349</f>
        <v>0</v>
      </c>
      <c r="D342" s="5">
        <f>D343+D349</f>
        <v>286884000</v>
      </c>
      <c r="E342" s="5">
        <f>E343+E349</f>
        <v>14154000</v>
      </c>
      <c r="F342" s="5">
        <f>F343+F349</f>
        <v>301038000</v>
      </c>
    </row>
    <row r="343" spans="1:6" ht="26.25">
      <c r="A343" s="7" t="s">
        <v>147</v>
      </c>
      <c r="B343" s="4" t="s">
        <v>148</v>
      </c>
      <c r="C343" s="5">
        <f aca="true" t="shared" si="83" ref="C343:F344">C344</f>
        <v>0</v>
      </c>
      <c r="D343" s="5">
        <f t="shared" si="83"/>
        <v>110271000</v>
      </c>
      <c r="E343" s="5">
        <f t="shared" si="83"/>
        <v>5739000</v>
      </c>
      <c r="F343" s="5">
        <f t="shared" si="83"/>
        <v>116010000</v>
      </c>
    </row>
    <row r="344" spans="1:6" ht="26.25">
      <c r="A344" s="7" t="s">
        <v>149</v>
      </c>
      <c r="B344" s="4" t="s">
        <v>150</v>
      </c>
      <c r="C344" s="5">
        <f t="shared" si="83"/>
        <v>0</v>
      </c>
      <c r="D344" s="5">
        <f t="shared" si="83"/>
        <v>110271000</v>
      </c>
      <c r="E344" s="5">
        <f t="shared" si="83"/>
        <v>5739000</v>
      </c>
      <c r="F344" s="5">
        <f t="shared" si="83"/>
        <v>116010000</v>
      </c>
    </row>
    <row r="345" spans="1:6" ht="12.75">
      <c r="A345" s="7" t="s">
        <v>151</v>
      </c>
      <c r="B345" s="4" t="s">
        <v>152</v>
      </c>
      <c r="C345" s="5">
        <f>C346+C347</f>
        <v>0</v>
      </c>
      <c r="D345" s="5">
        <f>D346+D347</f>
        <v>110271000</v>
      </c>
      <c r="E345" s="5">
        <f>E346+E347+E348</f>
        <v>5739000</v>
      </c>
      <c r="F345" s="5">
        <f>F346+F347+F348</f>
        <v>116010000</v>
      </c>
    </row>
    <row r="346" spans="1:6" ht="12.75">
      <c r="A346" s="7" t="s">
        <v>153</v>
      </c>
      <c r="B346" s="4" t="s">
        <v>154</v>
      </c>
      <c r="C346" s="5">
        <f>'sursa 02'!C299</f>
        <v>0</v>
      </c>
      <c r="D346" s="5">
        <f>'sursa 02'!D299</f>
        <v>96728000</v>
      </c>
      <c r="E346" s="5">
        <f>'sursa 02'!E299</f>
        <v>0</v>
      </c>
      <c r="F346" s="5">
        <f>'sursa 02'!F299</f>
        <v>96728000</v>
      </c>
    </row>
    <row r="347" spans="1:6" ht="26.25">
      <c r="A347" s="7" t="s">
        <v>155</v>
      </c>
      <c r="B347" s="4" t="s">
        <v>156</v>
      </c>
      <c r="C347" s="5">
        <f>'sursa 02'!C300</f>
        <v>0</v>
      </c>
      <c r="D347" s="5">
        <f>'sursa 02'!D300</f>
        <v>13543000</v>
      </c>
      <c r="E347" s="5">
        <f>'sursa 02'!E300</f>
        <v>0</v>
      </c>
      <c r="F347" s="5">
        <f>'sursa 02'!F300</f>
        <v>13543000</v>
      </c>
    </row>
    <row r="348" spans="1:6" ht="12.75">
      <c r="A348" s="7" t="s">
        <v>439</v>
      </c>
      <c r="B348" s="25" t="s">
        <v>440</v>
      </c>
      <c r="C348" s="5"/>
      <c r="D348" s="5">
        <f>'sursa 02'!D301</f>
        <v>0</v>
      </c>
      <c r="E348" s="5">
        <f>'sursa 02'!E301</f>
        <v>5739000</v>
      </c>
      <c r="F348" s="5">
        <f>'sursa 02'!F301</f>
        <v>5739000</v>
      </c>
    </row>
    <row r="349" spans="1:6" ht="26.25">
      <c r="A349" s="7" t="s">
        <v>157</v>
      </c>
      <c r="B349" s="4" t="s">
        <v>158</v>
      </c>
      <c r="C349" s="5">
        <f>C350+C354</f>
        <v>0</v>
      </c>
      <c r="D349" s="5">
        <f>D350+D354</f>
        <v>176613000</v>
      </c>
      <c r="E349" s="5">
        <f>E350+E354</f>
        <v>8415000</v>
      </c>
      <c r="F349" s="5">
        <f>F350+F354</f>
        <v>185028000</v>
      </c>
    </row>
    <row r="350" spans="1:6" ht="26.25">
      <c r="A350" s="7" t="s">
        <v>159</v>
      </c>
      <c r="B350" s="4" t="s">
        <v>160</v>
      </c>
      <c r="C350" s="5">
        <f>C351+C352+C353</f>
        <v>0</v>
      </c>
      <c r="D350" s="5">
        <f>D351+D352+D353</f>
        <v>175513000</v>
      </c>
      <c r="E350" s="5">
        <f>E351+E352+E353</f>
        <v>8415000</v>
      </c>
      <c r="F350" s="5">
        <f>F351+F352+F353</f>
        <v>183928000</v>
      </c>
    </row>
    <row r="351" spans="1:6" ht="26.25">
      <c r="A351" s="7" t="s">
        <v>161</v>
      </c>
      <c r="B351" s="4" t="s">
        <v>162</v>
      </c>
      <c r="C351" s="5">
        <f>'sursa 02'!C304</f>
        <v>0</v>
      </c>
      <c r="D351" s="5">
        <f>'sursa 02'!D304</f>
        <v>102632000</v>
      </c>
      <c r="E351" s="5">
        <f>'sursa 02'!E304</f>
        <v>0</v>
      </c>
      <c r="F351" s="5">
        <f>'sursa 02'!F304</f>
        <v>102632000</v>
      </c>
    </row>
    <row r="352" spans="1:6" ht="12.75">
      <c r="A352" s="7" t="s">
        <v>163</v>
      </c>
      <c r="B352" s="4" t="s">
        <v>164</v>
      </c>
      <c r="C352" s="5">
        <f>'sursa 02'!C305</f>
        <v>0</v>
      </c>
      <c r="D352" s="5">
        <f>'sursa 02'!D305</f>
        <v>16461000</v>
      </c>
      <c r="E352" s="5">
        <f>'sursa 02'!E305</f>
        <v>0</v>
      </c>
      <c r="F352" s="5">
        <f>'sursa 02'!F305</f>
        <v>16461000</v>
      </c>
    </row>
    <row r="353" spans="1:6" ht="26.25">
      <c r="A353" s="7" t="s">
        <v>165</v>
      </c>
      <c r="B353" s="4" t="s">
        <v>166</v>
      </c>
      <c r="C353" s="5">
        <f>'sursa 02'!C306</f>
        <v>0</v>
      </c>
      <c r="D353" s="5">
        <f>'sursa 02'!D306</f>
        <v>56420000</v>
      </c>
      <c r="E353" s="5">
        <f>'sursa 02'!E306</f>
        <v>8415000</v>
      </c>
      <c r="F353" s="5">
        <f>'sursa 02'!F306</f>
        <v>64835000</v>
      </c>
    </row>
    <row r="354" spans="1:6" ht="26.25">
      <c r="A354" s="7" t="s">
        <v>167</v>
      </c>
      <c r="B354" s="4" t="s">
        <v>168</v>
      </c>
      <c r="C354" s="5">
        <f>C355+C356</f>
        <v>0</v>
      </c>
      <c r="D354" s="5">
        <f>D355+D356</f>
        <v>1100000</v>
      </c>
      <c r="E354" s="5">
        <f>E355+E356</f>
        <v>0</v>
      </c>
      <c r="F354" s="5">
        <f>F355+F356</f>
        <v>1100000</v>
      </c>
    </row>
    <row r="355" spans="1:6" ht="12.75">
      <c r="A355" s="7" t="s">
        <v>169</v>
      </c>
      <c r="B355" s="4" t="s">
        <v>170</v>
      </c>
      <c r="C355" s="5">
        <f>'sursa 02'!C308</f>
        <v>0</v>
      </c>
      <c r="D355" s="5">
        <f>'sursa 02'!D308</f>
        <v>100000</v>
      </c>
      <c r="E355" s="5">
        <f>'sursa 02'!E308</f>
        <v>0</v>
      </c>
      <c r="F355" s="5">
        <f>'sursa 02'!F308</f>
        <v>100000</v>
      </c>
    </row>
    <row r="356" spans="1:6" ht="26.25">
      <c r="A356" s="7" t="s">
        <v>171</v>
      </c>
      <c r="B356" s="4" t="s">
        <v>172</v>
      </c>
      <c r="C356" s="5">
        <f>'sursa 02'!C309</f>
        <v>0</v>
      </c>
      <c r="D356" s="5">
        <f>'sursa 02'!D309</f>
        <v>1000000</v>
      </c>
      <c r="E356" s="5">
        <f>'sursa 02'!E309</f>
        <v>0</v>
      </c>
      <c r="F356" s="5">
        <f>'sursa 02'!F309</f>
        <v>1000000</v>
      </c>
    </row>
    <row r="357" spans="1:6" ht="12.75">
      <c r="A357" s="7" t="s">
        <v>173</v>
      </c>
      <c r="B357" s="4" t="s">
        <v>8</v>
      </c>
      <c r="C357" s="5">
        <f>C358+C363</f>
        <v>0</v>
      </c>
      <c r="D357" s="5">
        <f>D358+D363</f>
        <v>323907000</v>
      </c>
      <c r="E357" s="5">
        <f>E358+E363</f>
        <v>9556000</v>
      </c>
      <c r="F357" s="5">
        <f>F358+F363</f>
        <v>333463000</v>
      </c>
    </row>
    <row r="358" spans="1:6" ht="12.75">
      <c r="A358" s="7" t="s">
        <v>174</v>
      </c>
      <c r="B358" s="4" t="s">
        <v>10</v>
      </c>
      <c r="C358" s="5">
        <f aca="true" t="shared" si="84" ref="C358:F360">C359</f>
        <v>0</v>
      </c>
      <c r="D358" s="5">
        <f t="shared" si="84"/>
        <v>800000</v>
      </c>
      <c r="E358" s="5">
        <f t="shared" si="84"/>
        <v>0</v>
      </c>
      <c r="F358" s="5">
        <f t="shared" si="84"/>
        <v>800000</v>
      </c>
    </row>
    <row r="359" spans="1:6" ht="12.75">
      <c r="A359" s="7" t="s">
        <v>175</v>
      </c>
      <c r="B359" s="4" t="s">
        <v>176</v>
      </c>
      <c r="C359" s="5">
        <f>C360+C362</f>
        <v>0</v>
      </c>
      <c r="D359" s="5">
        <f>D360+D362</f>
        <v>800000</v>
      </c>
      <c r="E359" s="5">
        <f>E360+E362</f>
        <v>0</v>
      </c>
      <c r="F359" s="5">
        <f>F360+F362</f>
        <v>800000</v>
      </c>
    </row>
    <row r="360" spans="1:6" ht="12.75">
      <c r="A360" s="7" t="s">
        <v>177</v>
      </c>
      <c r="B360" s="4" t="s">
        <v>178</v>
      </c>
      <c r="C360" s="5">
        <f t="shared" si="84"/>
        <v>0</v>
      </c>
      <c r="D360" s="5">
        <f t="shared" si="84"/>
        <v>800000</v>
      </c>
      <c r="E360" s="5">
        <f t="shared" si="84"/>
        <v>0</v>
      </c>
      <c r="F360" s="5">
        <f t="shared" si="84"/>
        <v>800000</v>
      </c>
    </row>
    <row r="361" spans="1:6" ht="12.75">
      <c r="A361" s="7" t="s">
        <v>15</v>
      </c>
      <c r="B361" s="4" t="s">
        <v>179</v>
      </c>
      <c r="C361" s="5">
        <f>'sursa 02'!C314+'sursa 10'!C106</f>
        <v>0</v>
      </c>
      <c r="D361" s="5">
        <f>'sursa 02'!D314+'sursa 10'!D106</f>
        <v>800000</v>
      </c>
      <c r="E361" s="5">
        <f>'sursa 02'!E314+'sursa 10'!E106</f>
        <v>0</v>
      </c>
      <c r="F361" s="5">
        <f>'sursa 02'!F314+'sursa 10'!F106</f>
        <v>800000</v>
      </c>
    </row>
    <row r="362" spans="1:6" ht="14.25">
      <c r="A362" s="7" t="s">
        <v>421</v>
      </c>
      <c r="B362" s="4" t="s">
        <v>422</v>
      </c>
      <c r="C362" s="5">
        <f>'sursa 10'!C107</f>
        <v>0</v>
      </c>
      <c r="D362" s="5">
        <f>'sursa 10'!D107</f>
        <v>0</v>
      </c>
      <c r="E362" s="5">
        <f>'sursa 10'!E107</f>
        <v>0</v>
      </c>
      <c r="F362" s="5">
        <f>'sursa 10'!F107</f>
        <v>0</v>
      </c>
    </row>
    <row r="363" spans="1:6" ht="26.25">
      <c r="A363" s="7" t="s">
        <v>180</v>
      </c>
      <c r="B363" s="4" t="s">
        <v>18</v>
      </c>
      <c r="C363" s="5">
        <f>C364+C373+C377+C380</f>
        <v>0</v>
      </c>
      <c r="D363" s="5">
        <f>D364+D373+D377+D380</f>
        <v>323107000</v>
      </c>
      <c r="E363" s="5">
        <f>E364+E373+E377+E380</f>
        <v>9556000</v>
      </c>
      <c r="F363" s="5">
        <f>F364+F373+F377+F380</f>
        <v>332663000</v>
      </c>
    </row>
    <row r="364" spans="1:6" ht="39">
      <c r="A364" s="7" t="s">
        <v>339</v>
      </c>
      <c r="B364" s="4" t="s">
        <v>182</v>
      </c>
      <c r="C364" s="5">
        <f>C365+C367+C368+C369+C371+C372+C366+C370</f>
        <v>0</v>
      </c>
      <c r="D364" s="5">
        <f>D365+D367+D368+D369+D371+D372+D366+D370</f>
        <v>279245000</v>
      </c>
      <c r="E364" s="5">
        <f>E365+E367+E368+E369+E371+E372+E366+E370</f>
        <v>1307000</v>
      </c>
      <c r="F364" s="5">
        <f>F365+F367+F368+F369+F371+F372+F366+F370</f>
        <v>280552000</v>
      </c>
    </row>
    <row r="365" spans="1:6" ht="14.25">
      <c r="A365" s="7" t="s">
        <v>21</v>
      </c>
      <c r="B365" s="4" t="s">
        <v>22</v>
      </c>
      <c r="C365" s="5">
        <f>'sursa 10'!C110</f>
        <v>0</v>
      </c>
      <c r="D365" s="5">
        <f>'sursa 10'!D110</f>
        <v>2251000</v>
      </c>
      <c r="E365" s="5">
        <f>'sursa 10'!E110</f>
        <v>0</v>
      </c>
      <c r="F365" s="5">
        <f>'sursa 10'!F110</f>
        <v>2251000</v>
      </c>
    </row>
    <row r="366" spans="1:6" ht="27">
      <c r="A366" s="7" t="s">
        <v>372</v>
      </c>
      <c r="B366" s="4" t="s">
        <v>373</v>
      </c>
      <c r="C366" s="5">
        <f>'sursa 10'!C111</f>
        <v>0</v>
      </c>
      <c r="D366" s="5">
        <f>'sursa 10'!D111</f>
        <v>0</v>
      </c>
      <c r="E366" s="5">
        <f>'sursa 10'!E111</f>
        <v>0</v>
      </c>
      <c r="F366" s="5">
        <f>'sursa 10'!F111</f>
        <v>0</v>
      </c>
    </row>
    <row r="367" spans="1:6" ht="12.75">
      <c r="A367" s="7" t="s">
        <v>340</v>
      </c>
      <c r="B367" s="4" t="s">
        <v>184</v>
      </c>
      <c r="C367" s="5">
        <f>'sursa 02'!C317</f>
        <v>0</v>
      </c>
      <c r="D367" s="5">
        <f>'sursa 02'!D317</f>
        <v>2800000</v>
      </c>
      <c r="E367" s="5">
        <f>'sursa 02'!E317</f>
        <v>0</v>
      </c>
      <c r="F367" s="5">
        <f>'sursa 02'!F317</f>
        <v>2800000</v>
      </c>
    </row>
    <row r="368" spans="1:6" ht="14.25">
      <c r="A368" s="7" t="s">
        <v>23</v>
      </c>
      <c r="B368" s="4" t="s">
        <v>24</v>
      </c>
      <c r="C368" s="5">
        <f>'sursa 10'!C112</f>
        <v>0</v>
      </c>
      <c r="D368" s="5">
        <f>'sursa 10'!D112</f>
        <v>63000</v>
      </c>
      <c r="E368" s="5">
        <f>'sursa 10'!E112</f>
        <v>0</v>
      </c>
      <c r="F368" s="5">
        <f>'sursa 10'!F112</f>
        <v>63000</v>
      </c>
    </row>
    <row r="369" spans="1:6" ht="27">
      <c r="A369" s="7" t="s">
        <v>25</v>
      </c>
      <c r="B369" s="4" t="s">
        <v>26</v>
      </c>
      <c r="C369" s="5">
        <f>'sursa 10'!C113</f>
        <v>0</v>
      </c>
      <c r="D369" s="5">
        <f>'sursa 10'!D113</f>
        <v>196983000</v>
      </c>
      <c r="E369" s="5">
        <f>'sursa 10'!E113</f>
        <v>0</v>
      </c>
      <c r="F369" s="5">
        <f>'sursa 10'!F113</f>
        <v>196983000</v>
      </c>
    </row>
    <row r="370" spans="1:6" ht="26.25">
      <c r="A370" s="7" t="s">
        <v>389</v>
      </c>
      <c r="B370" s="4" t="s">
        <v>390</v>
      </c>
      <c r="C370" s="5">
        <f>'sursa 02'!C318</f>
        <v>0</v>
      </c>
      <c r="D370" s="5">
        <f>'sursa 02'!D318</f>
        <v>1164000</v>
      </c>
      <c r="E370" s="5">
        <f>'sursa 02'!E318</f>
        <v>0</v>
      </c>
      <c r="F370" s="5">
        <f>'sursa 02'!F318</f>
        <v>1164000</v>
      </c>
    </row>
    <row r="371" spans="1:6" ht="27">
      <c r="A371" s="7" t="s">
        <v>27</v>
      </c>
      <c r="B371" s="4" t="s">
        <v>28</v>
      </c>
      <c r="C371" s="5">
        <f>'sursa 10'!C114</f>
        <v>0</v>
      </c>
      <c r="D371" s="5">
        <f>'sursa 10'!D114</f>
        <v>74172000</v>
      </c>
      <c r="E371" s="5">
        <f>'sursa 10'!E114</f>
        <v>1287000</v>
      </c>
      <c r="F371" s="5">
        <f>'sursa 10'!F114</f>
        <v>75459000</v>
      </c>
    </row>
    <row r="372" spans="1:6" ht="14.25">
      <c r="A372" s="7" t="s">
        <v>29</v>
      </c>
      <c r="B372" s="4" t="s">
        <v>30</v>
      </c>
      <c r="C372" s="5">
        <f>'sursa 10'!C115</f>
        <v>0</v>
      </c>
      <c r="D372" s="5">
        <f>'sursa 10'!D115</f>
        <v>1812000</v>
      </c>
      <c r="E372" s="5">
        <f>'sursa 10'!E115</f>
        <v>20000</v>
      </c>
      <c r="F372" s="5">
        <f>'sursa 10'!F115</f>
        <v>1832000</v>
      </c>
    </row>
    <row r="373" spans="1:6" ht="12.75">
      <c r="A373" s="7" t="s">
        <v>185</v>
      </c>
      <c r="B373" s="4" t="s">
        <v>186</v>
      </c>
      <c r="C373" s="5">
        <f>C374+C376</f>
        <v>0</v>
      </c>
      <c r="D373" s="5">
        <f>D374+D376</f>
        <v>100000</v>
      </c>
      <c r="E373" s="5">
        <f>E374+E376</f>
        <v>0</v>
      </c>
      <c r="F373" s="5">
        <f>F374+F376</f>
        <v>100000</v>
      </c>
    </row>
    <row r="374" spans="1:6" ht="26.25">
      <c r="A374" s="7" t="s">
        <v>187</v>
      </c>
      <c r="B374" s="4" t="s">
        <v>188</v>
      </c>
      <c r="C374" s="5">
        <f>C375</f>
        <v>0</v>
      </c>
      <c r="D374" s="5">
        <f>D375</f>
        <v>100000</v>
      </c>
      <c r="E374" s="5">
        <f>E375</f>
        <v>0</v>
      </c>
      <c r="F374" s="5">
        <f>F375</f>
        <v>100000</v>
      </c>
    </row>
    <row r="375" spans="1:6" ht="26.25">
      <c r="A375" s="7" t="s">
        <v>189</v>
      </c>
      <c r="B375" s="4" t="s">
        <v>190</v>
      </c>
      <c r="C375" s="5">
        <f>'sursa 02'!C321</f>
        <v>0</v>
      </c>
      <c r="D375" s="5">
        <f>'sursa 02'!D321</f>
        <v>100000</v>
      </c>
      <c r="E375" s="5">
        <f>'sursa 02'!E321</f>
        <v>0</v>
      </c>
      <c r="F375" s="5">
        <f>'sursa 02'!F321</f>
        <v>100000</v>
      </c>
    </row>
    <row r="376" spans="1:6" ht="12.75">
      <c r="A376" s="7" t="s">
        <v>405</v>
      </c>
      <c r="B376" s="4" t="s">
        <v>407</v>
      </c>
      <c r="C376" s="5">
        <f>'sursa 10'!C117</f>
        <v>0</v>
      </c>
      <c r="D376" s="5">
        <f>'sursa 10'!D117</f>
        <v>0</v>
      </c>
      <c r="E376" s="5">
        <f>'sursa 10'!E117</f>
        <v>0</v>
      </c>
      <c r="F376" s="5">
        <f>'sursa 10'!F117</f>
        <v>0</v>
      </c>
    </row>
    <row r="377" spans="1:6" ht="26.25">
      <c r="A377" s="7" t="s">
        <v>341</v>
      </c>
      <c r="B377" s="4" t="s">
        <v>192</v>
      </c>
      <c r="C377" s="5">
        <f>C379+C378</f>
        <v>0</v>
      </c>
      <c r="D377" s="5">
        <f>D379+D378</f>
        <v>59289000</v>
      </c>
      <c r="E377" s="5">
        <f>E379+E378</f>
        <v>0</v>
      </c>
      <c r="F377" s="5">
        <f>F379+F378</f>
        <v>59289000</v>
      </c>
    </row>
    <row r="378" spans="1:6" ht="12.75">
      <c r="A378" s="7" t="s">
        <v>398</v>
      </c>
      <c r="B378" s="4" t="s">
        <v>399</v>
      </c>
      <c r="C378" s="5">
        <f>'sursa 02'!C323</f>
        <v>0</v>
      </c>
      <c r="D378" s="5">
        <f>'sursa 02'!D323</f>
        <v>59209000</v>
      </c>
      <c r="E378" s="5">
        <f>'sursa 02'!E323</f>
        <v>0</v>
      </c>
      <c r="F378" s="5">
        <f>'sursa 02'!F323</f>
        <v>59209000</v>
      </c>
    </row>
    <row r="379" spans="1:6" ht="12.75">
      <c r="A379" s="7" t="s">
        <v>193</v>
      </c>
      <c r="B379" s="4" t="s">
        <v>194</v>
      </c>
      <c r="C379" s="5">
        <f>'sursa 02'!C324+'sursa 10'!C119</f>
        <v>0</v>
      </c>
      <c r="D379" s="5">
        <f>'sursa 02'!D324+'sursa 10'!D119</f>
        <v>80000</v>
      </c>
      <c r="E379" s="5">
        <f>'sursa 02'!E324+'sursa 10'!E119</f>
        <v>0</v>
      </c>
      <c r="F379" s="5">
        <f>'sursa 02'!F324+'sursa 10'!F119</f>
        <v>80000</v>
      </c>
    </row>
    <row r="380" spans="1:6" ht="27">
      <c r="A380" s="7" t="s">
        <v>126</v>
      </c>
      <c r="B380" s="4" t="s">
        <v>32</v>
      </c>
      <c r="C380" s="5">
        <f>C381+C382+C383</f>
        <v>0</v>
      </c>
      <c r="D380" s="5">
        <f>D381+D382+D383</f>
        <v>-15527000</v>
      </c>
      <c r="E380" s="5">
        <f>E381+E382+E383</f>
        <v>8249000</v>
      </c>
      <c r="F380" s="5">
        <f>F381+F382+F383</f>
        <v>-7278000</v>
      </c>
    </row>
    <row r="381" spans="1:6" ht="14.25">
      <c r="A381" s="7" t="s">
        <v>33</v>
      </c>
      <c r="B381" s="4" t="s">
        <v>34</v>
      </c>
      <c r="C381" s="5">
        <f>'sursa 10'!C121</f>
        <v>0</v>
      </c>
      <c r="D381" s="5">
        <f>'sursa 10'!D121</f>
        <v>15000</v>
      </c>
      <c r="E381" s="5">
        <f>'sursa 10'!E121</f>
        <v>0</v>
      </c>
      <c r="F381" s="5">
        <f>'sursa 10'!F121</f>
        <v>15000</v>
      </c>
    </row>
    <row r="382" spans="1:6" ht="27">
      <c r="A382" s="7" t="s">
        <v>127</v>
      </c>
      <c r="B382" s="4" t="s">
        <v>36</v>
      </c>
      <c r="C382" s="5">
        <f>'sursa 10'!C122+'sursa 02'!C326</f>
        <v>0</v>
      </c>
      <c r="D382" s="5">
        <f>'sursa 10'!D122+'sursa 02'!D326</f>
        <v>-15567000</v>
      </c>
      <c r="E382" s="5">
        <f>'sursa 10'!E122+'sursa 02'!E326</f>
        <v>8249000</v>
      </c>
      <c r="F382" s="5">
        <f>'sursa 10'!F122+'sursa 02'!F326</f>
        <v>-7318000</v>
      </c>
    </row>
    <row r="383" spans="1:6" ht="14.25">
      <c r="A383" s="7" t="s">
        <v>39</v>
      </c>
      <c r="B383" s="4" t="s">
        <v>40</v>
      </c>
      <c r="C383" s="5">
        <f>'sursa 10'!C123</f>
        <v>0</v>
      </c>
      <c r="D383" s="5">
        <f>'sursa 10'!D123</f>
        <v>25000</v>
      </c>
      <c r="E383" s="5">
        <f>'sursa 10'!E123</f>
        <v>0</v>
      </c>
      <c r="F383" s="5">
        <f>'sursa 10'!F123</f>
        <v>25000</v>
      </c>
    </row>
    <row r="384" spans="1:6" ht="12.75">
      <c r="A384" s="7" t="s">
        <v>47</v>
      </c>
      <c r="B384" s="4" t="s">
        <v>48</v>
      </c>
      <c r="C384" s="5">
        <f>C385</f>
        <v>0</v>
      </c>
      <c r="D384" s="5">
        <f>D385</f>
        <v>150533000</v>
      </c>
      <c r="E384" s="5">
        <f>E385</f>
        <v>436000</v>
      </c>
      <c r="F384" s="5">
        <f>F385</f>
        <v>150969000</v>
      </c>
    </row>
    <row r="385" spans="1:6" ht="26.25">
      <c r="A385" s="7" t="s">
        <v>195</v>
      </c>
      <c r="B385" s="4" t="s">
        <v>50</v>
      </c>
      <c r="C385" s="5">
        <f>C386+C392</f>
        <v>0</v>
      </c>
      <c r="D385" s="5">
        <f>D386+D392</f>
        <v>150533000</v>
      </c>
      <c r="E385" s="5">
        <f>E386+E392</f>
        <v>436000</v>
      </c>
      <c r="F385" s="5">
        <f>F386+F392</f>
        <v>150969000</v>
      </c>
    </row>
    <row r="386" spans="1:6" ht="39">
      <c r="A386" s="7" t="s">
        <v>342</v>
      </c>
      <c r="B386" s="4" t="s">
        <v>197</v>
      </c>
      <c r="C386" s="5">
        <f>C387+C389+C388+C391+C390</f>
        <v>0</v>
      </c>
      <c r="D386" s="5">
        <f>D387+D389+D388+D391+D390</f>
        <v>2019000</v>
      </c>
      <c r="E386" s="5">
        <f>E387+E389+E388+E391+E390</f>
        <v>0</v>
      </c>
      <c r="F386" s="5">
        <f>F387+F389+F388+F391+F390</f>
        <v>2019000</v>
      </c>
    </row>
    <row r="387" spans="1:6" ht="12.75">
      <c r="A387" s="7" t="s">
        <v>198</v>
      </c>
      <c r="B387" s="4" t="s">
        <v>199</v>
      </c>
      <c r="C387" s="5">
        <f>'sursa 02'!C330</f>
        <v>0</v>
      </c>
      <c r="D387" s="5">
        <f>'sursa 02'!D330</f>
        <v>1834000</v>
      </c>
      <c r="E387" s="5">
        <f>'sursa 02'!E330</f>
        <v>0</v>
      </c>
      <c r="F387" s="5">
        <f>'sursa 02'!F330</f>
        <v>1834000</v>
      </c>
    </row>
    <row r="388" spans="1:6" ht="12.75">
      <c r="A388" s="7" t="s">
        <v>384</v>
      </c>
      <c r="B388" s="4" t="s">
        <v>385</v>
      </c>
      <c r="C388" s="5">
        <f>'sursa 02'!C331</f>
        <v>0</v>
      </c>
      <c r="D388" s="5">
        <f>'sursa 02'!D331</f>
        <v>150000</v>
      </c>
      <c r="E388" s="5">
        <f>'sursa 02'!E331</f>
        <v>0</v>
      </c>
      <c r="F388" s="5">
        <f>'sursa 02'!F331</f>
        <v>150000</v>
      </c>
    </row>
    <row r="389" spans="1:6" ht="26.25">
      <c r="A389" s="7" t="s">
        <v>343</v>
      </c>
      <c r="B389" s="4" t="s">
        <v>205</v>
      </c>
      <c r="C389" s="5">
        <f>'sursa 02'!C332</f>
        <v>0</v>
      </c>
      <c r="D389" s="5">
        <f>'sursa 02'!D332</f>
        <v>32000</v>
      </c>
      <c r="E389" s="5">
        <f>'sursa 02'!E332</f>
        <v>0</v>
      </c>
      <c r="F389" s="5">
        <f>'sursa 02'!F332</f>
        <v>32000</v>
      </c>
    </row>
    <row r="390" spans="1:6" ht="26.25">
      <c r="A390" s="7" t="s">
        <v>408</v>
      </c>
      <c r="B390" s="4" t="s">
        <v>409</v>
      </c>
      <c r="C390" s="5">
        <f>'sursa 02'!C333</f>
        <v>0</v>
      </c>
      <c r="D390" s="5">
        <f>'sursa 02'!D333</f>
        <v>0</v>
      </c>
      <c r="E390" s="5">
        <f>'sursa 02'!E333</f>
        <v>0</v>
      </c>
      <c r="F390" s="5">
        <f>'sursa 02'!F333</f>
        <v>0</v>
      </c>
    </row>
    <row r="391" spans="1:6" ht="14.25">
      <c r="A391" s="7" t="s">
        <v>400</v>
      </c>
      <c r="B391" s="20">
        <v>421082</v>
      </c>
      <c r="C391" s="5">
        <f>'sursa 10'!C128</f>
        <v>0</v>
      </c>
      <c r="D391" s="5">
        <f>'sursa 10'!D128</f>
        <v>3000</v>
      </c>
      <c r="E391" s="5">
        <f>'sursa 10'!E128</f>
        <v>0</v>
      </c>
      <c r="F391" s="5">
        <f>'sursa 10'!F128</f>
        <v>3000</v>
      </c>
    </row>
    <row r="392" spans="1:6" ht="27">
      <c r="A392" s="7" t="s">
        <v>128</v>
      </c>
      <c r="B392" s="4" t="s">
        <v>55</v>
      </c>
      <c r="C392" s="5">
        <f>C393+C394+C395+C396</f>
        <v>0</v>
      </c>
      <c r="D392" s="5">
        <f>D393+D394+D395+D396</f>
        <v>148514000</v>
      </c>
      <c r="E392" s="5">
        <f>E393+E394+E395+E396</f>
        <v>436000</v>
      </c>
      <c r="F392" s="5">
        <f>F393+F394+F395+F396</f>
        <v>148950000</v>
      </c>
    </row>
    <row r="393" spans="1:6" ht="14.25">
      <c r="A393" s="7" t="s">
        <v>56</v>
      </c>
      <c r="B393" s="4" t="s">
        <v>57</v>
      </c>
      <c r="C393" s="5"/>
      <c r="D393" s="5"/>
      <c r="E393" s="5"/>
      <c r="F393" s="5"/>
    </row>
    <row r="394" spans="1:6" ht="27">
      <c r="A394" s="7" t="s">
        <v>58</v>
      </c>
      <c r="B394" s="4" t="s">
        <v>59</v>
      </c>
      <c r="C394" s="5"/>
      <c r="D394" s="5"/>
      <c r="E394" s="5"/>
      <c r="F394" s="5"/>
    </row>
    <row r="395" spans="1:6" ht="27">
      <c r="A395" s="7" t="s">
        <v>70</v>
      </c>
      <c r="B395" s="4" t="s">
        <v>71</v>
      </c>
      <c r="C395" s="5">
        <f>'sursa 10'!C132</f>
        <v>0</v>
      </c>
      <c r="D395" s="5">
        <f>'sursa 10'!D132</f>
        <v>148481000</v>
      </c>
      <c r="E395" s="5">
        <f>'sursa 10'!E132</f>
        <v>436000</v>
      </c>
      <c r="F395" s="5">
        <f>'sursa 10'!F132</f>
        <v>148917000</v>
      </c>
    </row>
    <row r="396" spans="1:6" ht="14.25">
      <c r="A396" s="7" t="s">
        <v>400</v>
      </c>
      <c r="B396" s="20">
        <v>431040</v>
      </c>
      <c r="C396" s="5">
        <f>'sursa 10'!C133</f>
        <v>0</v>
      </c>
      <c r="D396" s="5">
        <f>'sursa 10'!D133</f>
        <v>33000</v>
      </c>
      <c r="E396" s="5">
        <f>'sursa 10'!E133</f>
        <v>0</v>
      </c>
      <c r="F396" s="5">
        <f>'sursa 10'!F133</f>
        <v>33000</v>
      </c>
    </row>
    <row r="397" spans="1:6" ht="26.25">
      <c r="A397" s="7" t="s">
        <v>344</v>
      </c>
      <c r="B397" s="4" t="s">
        <v>220</v>
      </c>
      <c r="C397" s="5">
        <f>C399+C405+C416+C424+C428+C437+C448+C464+C483+C491++C494+C507</f>
        <v>0</v>
      </c>
      <c r="D397" s="5">
        <f>D399+D405+D416+D424+D428+D437+D448+D464+D483+D491++D494+D507</f>
        <v>761324000</v>
      </c>
      <c r="E397" s="5">
        <f>E399+E405+E416+E424+E428+E437+E448+E464+E483+E491++E494+E507</f>
        <v>24146000</v>
      </c>
      <c r="F397" s="5">
        <f>F399+F405+F416+F424+F428+F437+F448+F464+F483+F491++F494+F507</f>
        <v>785470000</v>
      </c>
    </row>
    <row r="398" spans="1:6" ht="26.25">
      <c r="A398" s="7" t="s">
        <v>302</v>
      </c>
      <c r="B398" s="4" t="s">
        <v>303</v>
      </c>
      <c r="C398" s="5">
        <f>C399+C405+C416</f>
        <v>0</v>
      </c>
      <c r="D398" s="5">
        <f>D399+D405+D416</f>
        <v>42006000</v>
      </c>
      <c r="E398" s="5">
        <f>E399+E405+E416</f>
        <v>862000</v>
      </c>
      <c r="F398" s="5">
        <f>F399+F405+F416</f>
        <v>42868000</v>
      </c>
    </row>
    <row r="399" spans="1:6" ht="12.75">
      <c r="A399" s="7" t="s">
        <v>304</v>
      </c>
      <c r="B399" s="4" t="s">
        <v>278</v>
      </c>
      <c r="C399" s="5">
        <f>C400</f>
        <v>0</v>
      </c>
      <c r="D399" s="5">
        <f>D400</f>
        <v>30450000</v>
      </c>
      <c r="E399" s="5">
        <f>E400</f>
        <v>-20000</v>
      </c>
      <c r="F399" s="5">
        <f>F400</f>
        <v>30430000</v>
      </c>
    </row>
    <row r="400" spans="1:6" ht="12.75">
      <c r="A400" s="7" t="s">
        <v>221</v>
      </c>
      <c r="B400" s="4" t="s">
        <v>222</v>
      </c>
      <c r="C400" s="5">
        <f>C401+C402+C403</f>
        <v>0</v>
      </c>
      <c r="D400" s="5">
        <f>D401+D402+D403</f>
        <v>30450000</v>
      </c>
      <c r="E400" s="5">
        <f>E401+E402+E403</f>
        <v>-20000</v>
      </c>
      <c r="F400" s="5">
        <f>F401+F402+F403</f>
        <v>30430000</v>
      </c>
    </row>
    <row r="401" spans="1:6" ht="12.75">
      <c r="A401" s="7" t="s">
        <v>78</v>
      </c>
      <c r="B401" s="4" t="s">
        <v>79</v>
      </c>
      <c r="C401" s="5">
        <f>'sursa 02'!C338</f>
        <v>0</v>
      </c>
      <c r="D401" s="5">
        <f>'sursa 02'!D338</f>
        <v>21000000</v>
      </c>
      <c r="E401" s="5">
        <f>'sursa 02'!E338</f>
        <v>0</v>
      </c>
      <c r="F401" s="5">
        <f>'sursa 02'!F338</f>
        <v>21000000</v>
      </c>
    </row>
    <row r="402" spans="1:6" ht="26.25">
      <c r="A402" s="7" t="s">
        <v>80</v>
      </c>
      <c r="B402" s="4" t="s">
        <v>81</v>
      </c>
      <c r="C402" s="5">
        <f>'sursa 02'!C339</f>
        <v>0</v>
      </c>
      <c r="D402" s="5">
        <f>'sursa 02'!D339</f>
        <v>9280000</v>
      </c>
      <c r="E402" s="5">
        <f>'sursa 02'!E339</f>
        <v>-20000</v>
      </c>
      <c r="F402" s="5">
        <f>'sursa 02'!F339</f>
        <v>9260000</v>
      </c>
    </row>
    <row r="403" spans="1:6" ht="39">
      <c r="A403" s="7" t="s">
        <v>82</v>
      </c>
      <c r="B403" s="4" t="s">
        <v>83</v>
      </c>
      <c r="C403" s="5">
        <f>C404</f>
        <v>0</v>
      </c>
      <c r="D403" s="5">
        <f>D404</f>
        <v>170000</v>
      </c>
      <c r="E403" s="5">
        <f>E404</f>
        <v>0</v>
      </c>
      <c r="F403" s="5">
        <f>F404</f>
        <v>170000</v>
      </c>
    </row>
    <row r="404" spans="1:6" ht="12.75">
      <c r="A404" s="7" t="s">
        <v>86</v>
      </c>
      <c r="B404" s="4" t="s">
        <v>87</v>
      </c>
      <c r="C404" s="5">
        <f>'sursa 02'!C341</f>
        <v>0</v>
      </c>
      <c r="D404" s="5">
        <f>'sursa 02'!D341</f>
        <v>170000</v>
      </c>
      <c r="E404" s="5">
        <f>'sursa 02'!E341</f>
        <v>0</v>
      </c>
      <c r="F404" s="5">
        <f>'sursa 02'!F341</f>
        <v>170000</v>
      </c>
    </row>
    <row r="405" spans="1:7" ht="26.25">
      <c r="A405" s="7" t="s">
        <v>305</v>
      </c>
      <c r="B405" s="4" t="s">
        <v>306</v>
      </c>
      <c r="C405" s="5">
        <f>C406</f>
        <v>0</v>
      </c>
      <c r="D405" s="5">
        <f>D406</f>
        <v>10690000</v>
      </c>
      <c r="E405" s="5">
        <f>E406</f>
        <v>882000</v>
      </c>
      <c r="F405" s="5">
        <f>F406</f>
        <v>11572000</v>
      </c>
      <c r="G405" s="12"/>
    </row>
    <row r="406" spans="1:6" ht="12.75">
      <c r="A406" s="7" t="s">
        <v>221</v>
      </c>
      <c r="B406" s="4" t="s">
        <v>222</v>
      </c>
      <c r="C406" s="5">
        <f>C407+C408+C411+C414</f>
        <v>0</v>
      </c>
      <c r="D406" s="5">
        <f>D407+D408+D411+D414+D409</f>
        <v>10690000</v>
      </c>
      <c r="E406" s="5">
        <f>E407+E408+E411+E414+E409</f>
        <v>882000</v>
      </c>
      <c r="F406" s="5">
        <f>F407+F408+F411+F414+F409</f>
        <v>11572000</v>
      </c>
    </row>
    <row r="407" spans="1:6" ht="12.75">
      <c r="A407" s="7" t="s">
        <v>78</v>
      </c>
      <c r="B407" s="4" t="s">
        <v>79</v>
      </c>
      <c r="C407" s="5">
        <f>'sursa 02'!C344+'sursa 10'!C137</f>
        <v>0</v>
      </c>
      <c r="D407" s="5">
        <f>'sursa 02'!D344+'sursa 10'!D137</f>
        <v>9377000</v>
      </c>
      <c r="E407" s="5">
        <f>'sursa 02'!E344+'sursa 10'!E137</f>
        <v>815000</v>
      </c>
      <c r="F407" s="5">
        <f>'sursa 02'!F344+'sursa 10'!F137</f>
        <v>10192000</v>
      </c>
    </row>
    <row r="408" spans="1:6" ht="26.25">
      <c r="A408" s="7" t="s">
        <v>80</v>
      </c>
      <c r="B408" s="4" t="s">
        <v>81</v>
      </c>
      <c r="C408" s="5">
        <f>'sursa 02'!C345+'sursa 10'!C138</f>
        <v>0</v>
      </c>
      <c r="D408" s="5">
        <f>'sursa 02'!D345+'sursa 10'!D138</f>
        <v>1190000</v>
      </c>
      <c r="E408" s="5">
        <f>'sursa 02'!E345+'sursa 10'!E138</f>
        <v>67000</v>
      </c>
      <c r="F408" s="5">
        <f>'sursa 02'!F345+'sursa 10'!F138</f>
        <v>1257000</v>
      </c>
    </row>
    <row r="409" spans="1:6" ht="12.75">
      <c r="A409" s="7" t="s">
        <v>431</v>
      </c>
      <c r="B409" s="4" t="s">
        <v>433</v>
      </c>
      <c r="C409" s="5"/>
      <c r="D409" s="5">
        <f>D410</f>
        <v>0</v>
      </c>
      <c r="E409" s="5">
        <f>E410</f>
        <v>0</v>
      </c>
      <c r="F409" s="5">
        <f>F410</f>
        <v>0</v>
      </c>
    </row>
    <row r="410" spans="1:6" ht="12.75">
      <c r="A410" s="7" t="s">
        <v>432</v>
      </c>
      <c r="B410" s="4" t="s">
        <v>434</v>
      </c>
      <c r="C410" s="5"/>
      <c r="D410" s="5">
        <f>'sursa 02'!D347</f>
        <v>0</v>
      </c>
      <c r="E410" s="5">
        <f>'sursa 02'!E347</f>
        <v>0</v>
      </c>
      <c r="F410" s="5">
        <f>'sursa 02'!F347</f>
        <v>0</v>
      </c>
    </row>
    <row r="411" spans="1:6" ht="26.25">
      <c r="A411" s="7" t="s">
        <v>232</v>
      </c>
      <c r="B411" s="4" t="s">
        <v>233</v>
      </c>
      <c r="C411" s="5">
        <f aca="true" t="shared" si="85" ref="C411:F412">C412</f>
        <v>0</v>
      </c>
      <c r="D411" s="5">
        <f t="shared" si="85"/>
        <v>0</v>
      </c>
      <c r="E411" s="5">
        <f t="shared" si="85"/>
        <v>0</v>
      </c>
      <c r="F411" s="5">
        <f t="shared" si="85"/>
        <v>0</v>
      </c>
    </row>
    <row r="412" spans="1:6" ht="52.5">
      <c r="A412" s="7" t="s">
        <v>234</v>
      </c>
      <c r="B412" s="4" t="s">
        <v>235</v>
      </c>
      <c r="C412" s="5">
        <f t="shared" si="85"/>
        <v>0</v>
      </c>
      <c r="D412" s="5">
        <f t="shared" si="85"/>
        <v>0</v>
      </c>
      <c r="E412" s="5">
        <f t="shared" si="85"/>
        <v>0</v>
      </c>
      <c r="F412" s="5">
        <f t="shared" si="85"/>
        <v>0</v>
      </c>
    </row>
    <row r="413" spans="1:6" ht="12.75">
      <c r="A413" s="7" t="s">
        <v>236</v>
      </c>
      <c r="B413" s="4" t="s">
        <v>237</v>
      </c>
      <c r="C413" s="5"/>
      <c r="D413" s="5"/>
      <c r="E413" s="5"/>
      <c r="F413" s="5"/>
    </row>
    <row r="414" spans="1:6" ht="39.75">
      <c r="A414" s="7" t="s">
        <v>82</v>
      </c>
      <c r="B414" s="4" t="s">
        <v>83</v>
      </c>
      <c r="C414" s="5">
        <f>C415</f>
        <v>0</v>
      </c>
      <c r="D414" s="5">
        <f>D415</f>
        <v>123000</v>
      </c>
      <c r="E414" s="5">
        <f>E415</f>
        <v>0</v>
      </c>
      <c r="F414" s="5">
        <f>F415</f>
        <v>123000</v>
      </c>
    </row>
    <row r="415" spans="1:6" ht="14.25">
      <c r="A415" s="7" t="s">
        <v>86</v>
      </c>
      <c r="B415" s="4" t="s">
        <v>87</v>
      </c>
      <c r="C415" s="5">
        <f>'sursa 10'!C140</f>
        <v>0</v>
      </c>
      <c r="D415" s="5">
        <f>'sursa 10'!D140</f>
        <v>123000</v>
      </c>
      <c r="E415" s="5">
        <f>'sursa 10'!E140</f>
        <v>0</v>
      </c>
      <c r="F415" s="5">
        <f>'sursa 10'!F140</f>
        <v>123000</v>
      </c>
    </row>
    <row r="416" spans="1:6" ht="12.75">
      <c r="A416" s="7" t="s">
        <v>307</v>
      </c>
      <c r="B416" s="4" t="s">
        <v>308</v>
      </c>
      <c r="C416" s="5">
        <f aca="true" t="shared" si="86" ref="C416:F417">C417</f>
        <v>0</v>
      </c>
      <c r="D416" s="5">
        <f t="shared" si="86"/>
        <v>866000</v>
      </c>
      <c r="E416" s="5">
        <f t="shared" si="86"/>
        <v>0</v>
      </c>
      <c r="F416" s="5">
        <f t="shared" si="86"/>
        <v>866000</v>
      </c>
    </row>
    <row r="417" spans="1:6" ht="12.75">
      <c r="A417" s="7" t="s">
        <v>221</v>
      </c>
      <c r="B417" s="4" t="s">
        <v>222</v>
      </c>
      <c r="C417" s="5">
        <f t="shared" si="86"/>
        <v>0</v>
      </c>
      <c r="D417" s="5">
        <f t="shared" si="86"/>
        <v>866000</v>
      </c>
      <c r="E417" s="5">
        <f t="shared" si="86"/>
        <v>0</v>
      </c>
      <c r="F417" s="5">
        <f t="shared" si="86"/>
        <v>866000</v>
      </c>
    </row>
    <row r="418" spans="1:6" ht="12.75">
      <c r="A418" s="7" t="s">
        <v>223</v>
      </c>
      <c r="B418" s="4" t="s">
        <v>224</v>
      </c>
      <c r="C418" s="5">
        <f>C419+C421</f>
        <v>0</v>
      </c>
      <c r="D418" s="5">
        <f>D419+D421</f>
        <v>866000</v>
      </c>
      <c r="E418" s="5">
        <f>E419+E421</f>
        <v>0</v>
      </c>
      <c r="F418" s="5">
        <f>F419+F421</f>
        <v>866000</v>
      </c>
    </row>
    <row r="419" spans="1:6" ht="12.75">
      <c r="A419" s="7" t="s">
        <v>225</v>
      </c>
      <c r="B419" s="4" t="s">
        <v>226</v>
      </c>
      <c r="C419" s="5">
        <f>C420</f>
        <v>0</v>
      </c>
      <c r="D419" s="5">
        <f>D420</f>
        <v>706000</v>
      </c>
      <c r="E419" s="5">
        <f>E420</f>
        <v>0</v>
      </c>
      <c r="F419" s="5">
        <f>F420</f>
        <v>706000</v>
      </c>
    </row>
    <row r="420" spans="1:6" ht="12.75">
      <c r="A420" s="7" t="s">
        <v>227</v>
      </c>
      <c r="B420" s="4" t="s">
        <v>228</v>
      </c>
      <c r="C420" s="5">
        <f>'sursa 02'!C355</f>
        <v>0</v>
      </c>
      <c r="D420" s="5">
        <f>'sursa 02'!D355</f>
        <v>706000</v>
      </c>
      <c r="E420" s="5">
        <f>'sursa 02'!E355</f>
        <v>0</v>
      </c>
      <c r="F420" s="5">
        <f>'sursa 02'!F355</f>
        <v>706000</v>
      </c>
    </row>
    <row r="421" spans="1:6" ht="26.25">
      <c r="A421" s="7" t="s">
        <v>229</v>
      </c>
      <c r="B421" s="4" t="s">
        <v>176</v>
      </c>
      <c r="C421" s="5">
        <f>C422</f>
        <v>0</v>
      </c>
      <c r="D421" s="5">
        <f>D422</f>
        <v>160000</v>
      </c>
      <c r="E421" s="5">
        <f>E422</f>
        <v>0</v>
      </c>
      <c r="F421" s="5">
        <f>F422</f>
        <v>160000</v>
      </c>
    </row>
    <row r="422" spans="1:6" ht="26.25">
      <c r="A422" s="7" t="s">
        <v>230</v>
      </c>
      <c r="B422" s="4" t="s">
        <v>231</v>
      </c>
      <c r="C422" s="5">
        <f>'sursa 02'!C357</f>
        <v>0</v>
      </c>
      <c r="D422" s="5">
        <f>'sursa 02'!D357</f>
        <v>160000</v>
      </c>
      <c r="E422" s="5">
        <f>'sursa 02'!E357</f>
        <v>0</v>
      </c>
      <c r="F422" s="5">
        <f>'sursa 02'!F357</f>
        <v>160000</v>
      </c>
    </row>
    <row r="423" spans="1:6" ht="26.25">
      <c r="A423" s="7" t="s">
        <v>309</v>
      </c>
      <c r="B423" s="4" t="s">
        <v>310</v>
      </c>
      <c r="C423" s="5">
        <f aca="true" t="shared" si="87" ref="C423:F425">C424</f>
        <v>0</v>
      </c>
      <c r="D423" s="5">
        <f t="shared" si="87"/>
        <v>426000</v>
      </c>
      <c r="E423" s="5">
        <f t="shared" si="87"/>
        <v>0</v>
      </c>
      <c r="F423" s="5">
        <f t="shared" si="87"/>
        <v>426000</v>
      </c>
    </row>
    <row r="424" spans="1:6" ht="12.75">
      <c r="A424" s="7" t="s">
        <v>311</v>
      </c>
      <c r="B424" s="4" t="s">
        <v>312</v>
      </c>
      <c r="C424" s="5">
        <f t="shared" si="87"/>
        <v>0</v>
      </c>
      <c r="D424" s="5">
        <f t="shared" si="87"/>
        <v>426000</v>
      </c>
      <c r="E424" s="5">
        <f t="shared" si="87"/>
        <v>0</v>
      </c>
      <c r="F424" s="5">
        <f t="shared" si="87"/>
        <v>426000</v>
      </c>
    </row>
    <row r="425" spans="1:6" ht="12.75">
      <c r="A425" s="7" t="s">
        <v>221</v>
      </c>
      <c r="B425" s="4" t="s">
        <v>222</v>
      </c>
      <c r="C425" s="5">
        <f t="shared" si="87"/>
        <v>0</v>
      </c>
      <c r="D425" s="5">
        <f t="shared" si="87"/>
        <v>426000</v>
      </c>
      <c r="E425" s="5">
        <f t="shared" si="87"/>
        <v>0</v>
      </c>
      <c r="F425" s="5">
        <f t="shared" si="87"/>
        <v>426000</v>
      </c>
    </row>
    <row r="426" spans="1:6" ht="26.25">
      <c r="A426" s="7" t="s">
        <v>80</v>
      </c>
      <c r="B426" s="4" t="s">
        <v>81</v>
      </c>
      <c r="C426" s="5">
        <f>'sursa 02'!C361</f>
        <v>0</v>
      </c>
      <c r="D426" s="5">
        <f>'sursa 02'!D361</f>
        <v>426000</v>
      </c>
      <c r="E426" s="5">
        <f>'sursa 02'!E361</f>
        <v>0</v>
      </c>
      <c r="F426" s="5">
        <f>'sursa 02'!F361</f>
        <v>426000</v>
      </c>
    </row>
    <row r="427" spans="1:6" ht="26.25">
      <c r="A427" s="7" t="s">
        <v>313</v>
      </c>
      <c r="B427" s="4" t="s">
        <v>314</v>
      </c>
      <c r="C427" s="5">
        <f>C428+C437+C448+C464</f>
        <v>0</v>
      </c>
      <c r="D427" s="5">
        <f>D428+D437+D448+D464</f>
        <v>596780000</v>
      </c>
      <c r="E427" s="5">
        <f>E428+E437+E448+E464</f>
        <v>20901000</v>
      </c>
      <c r="F427" s="5">
        <f>F428+F437+F448+F464</f>
        <v>617681000</v>
      </c>
    </row>
    <row r="428" spans="1:6" ht="26.25">
      <c r="A428" s="7" t="s">
        <v>315</v>
      </c>
      <c r="B428" s="4" t="s">
        <v>316</v>
      </c>
      <c r="C428" s="5">
        <f>C429</f>
        <v>0</v>
      </c>
      <c r="D428" s="5">
        <f>D429</f>
        <v>13942000</v>
      </c>
      <c r="E428" s="5">
        <f>E429</f>
        <v>0</v>
      </c>
      <c r="F428" s="5">
        <f>F429</f>
        <v>13942000</v>
      </c>
    </row>
    <row r="429" spans="1:6" ht="12.75">
      <c r="A429" s="7" t="s">
        <v>221</v>
      </c>
      <c r="B429" s="4" t="s">
        <v>222</v>
      </c>
      <c r="C429" s="5">
        <f>C430+C431+C435</f>
        <v>0</v>
      </c>
      <c r="D429" s="5">
        <f>D430+D431+D435</f>
        <v>13942000</v>
      </c>
      <c r="E429" s="5">
        <f>E430+E431+E435</f>
        <v>0</v>
      </c>
      <c r="F429" s="5">
        <f>F430+F431+F435</f>
        <v>13942000</v>
      </c>
    </row>
    <row r="430" spans="1:6" ht="26.25">
      <c r="A430" s="7" t="s">
        <v>80</v>
      </c>
      <c r="B430" s="4" t="s">
        <v>81</v>
      </c>
      <c r="C430" s="5">
        <f>'sursa 02'!C365+'sursa 10'!C143</f>
        <v>0</v>
      </c>
      <c r="D430" s="5">
        <f>'sursa 02'!D365+'sursa 10'!D143</f>
        <v>1709000</v>
      </c>
      <c r="E430" s="5">
        <f>'sursa 02'!E365+'sursa 10'!E143</f>
        <v>0</v>
      </c>
      <c r="F430" s="5">
        <f>'sursa 02'!F365+'sursa 10'!F143</f>
        <v>1709000</v>
      </c>
    </row>
    <row r="431" spans="1:6" ht="12.75">
      <c r="A431" s="7" t="s">
        <v>248</v>
      </c>
      <c r="B431" s="4" t="s">
        <v>249</v>
      </c>
      <c r="C431" s="5">
        <f>C432</f>
        <v>0</v>
      </c>
      <c r="D431" s="5">
        <f>D432</f>
        <v>12007000</v>
      </c>
      <c r="E431" s="5">
        <f>E432</f>
        <v>0</v>
      </c>
      <c r="F431" s="5">
        <f>F432</f>
        <v>12007000</v>
      </c>
    </row>
    <row r="432" spans="1:6" ht="12.75">
      <c r="A432" s="7" t="s">
        <v>250</v>
      </c>
      <c r="B432" s="4" t="s">
        <v>251</v>
      </c>
      <c r="C432" s="5">
        <f>C433+C434</f>
        <v>0</v>
      </c>
      <c r="D432" s="5">
        <f>D433+D434</f>
        <v>12007000</v>
      </c>
      <c r="E432" s="5">
        <f>E433+E434</f>
        <v>0</v>
      </c>
      <c r="F432" s="5">
        <f>F433+F434</f>
        <v>12007000</v>
      </c>
    </row>
    <row r="433" spans="1:6" ht="12.75">
      <c r="A433" s="7" t="s">
        <v>252</v>
      </c>
      <c r="B433" s="4" t="s">
        <v>253</v>
      </c>
      <c r="C433" s="5">
        <f>'sursa 02'!C368</f>
        <v>0</v>
      </c>
      <c r="D433" s="5">
        <f>'sursa 02'!D368</f>
        <v>3145000</v>
      </c>
      <c r="E433" s="5">
        <f>'sursa 02'!E368</f>
        <v>0</v>
      </c>
      <c r="F433" s="5">
        <f>'sursa 02'!F368</f>
        <v>3145000</v>
      </c>
    </row>
    <row r="434" spans="1:6" ht="12.75">
      <c r="A434" s="7" t="s">
        <v>254</v>
      </c>
      <c r="B434" s="4" t="s">
        <v>255</v>
      </c>
      <c r="C434" s="5">
        <f>'sursa 02'!C369</f>
        <v>0</v>
      </c>
      <c r="D434" s="5">
        <f>'sursa 02'!D369</f>
        <v>8862000</v>
      </c>
      <c r="E434" s="5">
        <f>'sursa 02'!E369</f>
        <v>0</v>
      </c>
      <c r="F434" s="5">
        <f>'sursa 02'!F369</f>
        <v>8862000</v>
      </c>
    </row>
    <row r="435" spans="1:6" ht="39">
      <c r="A435" s="7" t="s">
        <v>82</v>
      </c>
      <c r="B435" s="4" t="s">
        <v>83</v>
      </c>
      <c r="C435" s="5">
        <f>C436</f>
        <v>0</v>
      </c>
      <c r="D435" s="5">
        <f>D436</f>
        <v>226000</v>
      </c>
      <c r="E435" s="5">
        <f>E436</f>
        <v>0</v>
      </c>
      <c r="F435" s="5">
        <f>F436</f>
        <v>226000</v>
      </c>
    </row>
    <row r="436" spans="1:6" ht="12.75">
      <c r="A436" s="7" t="s">
        <v>84</v>
      </c>
      <c r="B436" s="4" t="s">
        <v>85</v>
      </c>
      <c r="C436" s="5">
        <f>'sursa 02'!C371</f>
        <v>0</v>
      </c>
      <c r="D436" s="5">
        <f>'sursa 02'!D371</f>
        <v>226000</v>
      </c>
      <c r="E436" s="5">
        <f>'sursa 02'!E371</f>
        <v>0</v>
      </c>
      <c r="F436" s="5">
        <f>'sursa 02'!F371</f>
        <v>226000</v>
      </c>
    </row>
    <row r="437" spans="1:6" ht="12.75">
      <c r="A437" s="7" t="s">
        <v>317</v>
      </c>
      <c r="B437" s="4" t="s">
        <v>318</v>
      </c>
      <c r="C437" s="5">
        <f>C438</f>
        <v>0</v>
      </c>
      <c r="D437" s="5">
        <f>D438</f>
        <v>421189000</v>
      </c>
      <c r="E437" s="5">
        <f>E438</f>
        <v>1968000</v>
      </c>
      <c r="F437" s="5">
        <f>F438</f>
        <v>423157000</v>
      </c>
    </row>
    <row r="438" spans="1:6" ht="12.75">
      <c r="A438" s="7" t="s">
        <v>221</v>
      </c>
      <c r="B438" s="4" t="s">
        <v>222</v>
      </c>
      <c r="C438" s="5">
        <f>C441+C439+C440+C445</f>
        <v>0</v>
      </c>
      <c r="D438" s="5">
        <f>D441+D439+D440+D445</f>
        <v>421189000</v>
      </c>
      <c r="E438" s="5">
        <f>E441+E439+E440+E445</f>
        <v>1968000</v>
      </c>
      <c r="F438" s="5">
        <f>F441+F439+F440+F445</f>
        <v>423157000</v>
      </c>
    </row>
    <row r="439" spans="1:6" ht="14.25">
      <c r="A439" s="7" t="s">
        <v>78</v>
      </c>
      <c r="B439" s="4" t="s">
        <v>79</v>
      </c>
      <c r="C439" s="5">
        <f>'sursa 10'!C145</f>
        <v>0</v>
      </c>
      <c r="D439" s="5">
        <f>'sursa 10'!D145</f>
        <v>310779000</v>
      </c>
      <c r="E439" s="5">
        <f>'sursa 10'!E145</f>
        <v>0</v>
      </c>
      <c r="F439" s="5">
        <f>'sursa 10'!F145</f>
        <v>310779000</v>
      </c>
    </row>
    <row r="440" spans="1:6" ht="27">
      <c r="A440" s="7" t="s">
        <v>80</v>
      </c>
      <c r="B440" s="4" t="s">
        <v>81</v>
      </c>
      <c r="C440" s="5">
        <f>'sursa 10'!C146</f>
        <v>0</v>
      </c>
      <c r="D440" s="5">
        <f>'sursa 10'!D146</f>
        <v>108185000</v>
      </c>
      <c r="E440" s="5">
        <f>'sursa 10'!E146</f>
        <v>1968000</v>
      </c>
      <c r="F440" s="5">
        <f>'sursa 10'!F146</f>
        <v>110153000</v>
      </c>
    </row>
    <row r="441" spans="1:6" ht="26.25">
      <c r="A441" s="7" t="s">
        <v>232</v>
      </c>
      <c r="B441" s="4" t="s">
        <v>233</v>
      </c>
      <c r="C441" s="5">
        <f>C442</f>
        <v>0</v>
      </c>
      <c r="D441" s="5">
        <f>D442</f>
        <v>0</v>
      </c>
      <c r="E441" s="5">
        <f>E442</f>
        <v>0</v>
      </c>
      <c r="F441" s="5">
        <f>F442</f>
        <v>0</v>
      </c>
    </row>
    <row r="442" spans="1:6" ht="52.5">
      <c r="A442" s="7" t="s">
        <v>234</v>
      </c>
      <c r="B442" s="4" t="s">
        <v>235</v>
      </c>
      <c r="C442" s="5">
        <f>C443+C444</f>
        <v>0</v>
      </c>
      <c r="D442" s="5">
        <f>D443+D444</f>
        <v>0</v>
      </c>
      <c r="E442" s="5">
        <f>E443+E444</f>
        <v>0</v>
      </c>
      <c r="F442" s="5">
        <f>F443+F444</f>
        <v>0</v>
      </c>
    </row>
    <row r="443" spans="1:6" ht="12.75">
      <c r="A443" s="7" t="s">
        <v>236</v>
      </c>
      <c r="B443" s="4" t="s">
        <v>237</v>
      </c>
      <c r="C443" s="5">
        <f>'sursa 02'!C376</f>
        <v>0</v>
      </c>
      <c r="D443" s="5">
        <f>'sursa 02'!D376</f>
        <v>0</v>
      </c>
      <c r="E443" s="5">
        <f>'sursa 02'!E376</f>
        <v>0</v>
      </c>
      <c r="F443" s="5">
        <f>'sursa 02'!F376</f>
        <v>0</v>
      </c>
    </row>
    <row r="444" spans="1:6" ht="26.25">
      <c r="A444" s="7" t="s">
        <v>240</v>
      </c>
      <c r="B444" s="4" t="s">
        <v>241</v>
      </c>
      <c r="C444" s="5"/>
      <c r="D444" s="5"/>
      <c r="E444" s="5"/>
      <c r="F444" s="5"/>
    </row>
    <row r="445" spans="1:6" ht="39.75">
      <c r="A445" s="7" t="s">
        <v>82</v>
      </c>
      <c r="B445" s="4" t="s">
        <v>83</v>
      </c>
      <c r="C445" s="5">
        <f>C446+C447</f>
        <v>0</v>
      </c>
      <c r="D445" s="5">
        <f>D446+D447</f>
        <v>2225000</v>
      </c>
      <c r="E445" s="5">
        <f>E446+E447</f>
        <v>0</v>
      </c>
      <c r="F445" s="5">
        <f>F446+F447</f>
        <v>2225000</v>
      </c>
    </row>
    <row r="446" spans="1:6" ht="14.25">
      <c r="A446" s="7" t="s">
        <v>84</v>
      </c>
      <c r="B446" s="4" t="s">
        <v>85</v>
      </c>
      <c r="C446" s="5">
        <f>'sursa 10'!C148</f>
        <v>0</v>
      </c>
      <c r="D446" s="5">
        <f>'sursa 10'!D148</f>
        <v>0</v>
      </c>
      <c r="E446" s="5">
        <f>'sursa 10'!E148</f>
        <v>0</v>
      </c>
      <c r="F446" s="5">
        <f>'sursa 10'!F148</f>
        <v>0</v>
      </c>
    </row>
    <row r="447" spans="1:6" ht="14.25">
      <c r="A447" s="7" t="s">
        <v>86</v>
      </c>
      <c r="B447" s="4" t="s">
        <v>87</v>
      </c>
      <c r="C447" s="5">
        <f>'sursa 10'!C149</f>
        <v>0</v>
      </c>
      <c r="D447" s="5">
        <f>'sursa 10'!D149</f>
        <v>2225000</v>
      </c>
      <c r="E447" s="5">
        <f>'sursa 10'!E149</f>
        <v>0</v>
      </c>
      <c r="F447" s="5">
        <f>'sursa 10'!F149</f>
        <v>2225000</v>
      </c>
    </row>
    <row r="448" spans="1:6" ht="26.25">
      <c r="A448" s="7" t="s">
        <v>319</v>
      </c>
      <c r="B448" s="4" t="s">
        <v>320</v>
      </c>
      <c r="C448" s="5">
        <f>C449</f>
        <v>0</v>
      </c>
      <c r="D448" s="5">
        <f>D449</f>
        <v>59298000</v>
      </c>
      <c r="E448" s="5">
        <f>E449</f>
        <v>8343000</v>
      </c>
      <c r="F448" s="5">
        <f>F449</f>
        <v>67641000</v>
      </c>
    </row>
    <row r="449" spans="1:6" ht="12.75">
      <c r="A449" s="7" t="s">
        <v>221</v>
      </c>
      <c r="B449" s="4" t="s">
        <v>222</v>
      </c>
      <c r="C449" s="5">
        <f>C450+C451+C452+C455+C460</f>
        <v>0</v>
      </c>
      <c r="D449" s="5">
        <f>D450+D451+D452+D455+D460</f>
        <v>59298000</v>
      </c>
      <c r="E449" s="5">
        <f>E450+E451+E452+E455+E460</f>
        <v>8343000</v>
      </c>
      <c r="F449" s="5">
        <f>F450+F451+F452+F455+F460</f>
        <v>67641000</v>
      </c>
    </row>
    <row r="450" spans="1:6" ht="12.75">
      <c r="A450" s="7" t="s">
        <v>78</v>
      </c>
      <c r="B450" s="4" t="s">
        <v>79</v>
      </c>
      <c r="C450" s="5">
        <f>'sursa 02'!C380+'sursa 10'!C151</f>
        <v>0</v>
      </c>
      <c r="D450" s="5">
        <f>'sursa 02'!D380+'sursa 10'!D151</f>
        <v>33163000</v>
      </c>
      <c r="E450" s="5">
        <f>'sursa 02'!E380+'sursa 10'!E151</f>
        <v>8412000</v>
      </c>
      <c r="F450" s="5">
        <f>'sursa 02'!F380+'sursa 10'!F151</f>
        <v>41575000</v>
      </c>
    </row>
    <row r="451" spans="1:6" ht="26.25">
      <c r="A451" s="7" t="s">
        <v>80</v>
      </c>
      <c r="B451" s="4" t="s">
        <v>81</v>
      </c>
      <c r="C451" s="5">
        <f>'sursa 02'!C381+'sursa 10'!C152</f>
        <v>0</v>
      </c>
      <c r="D451" s="5">
        <f>'sursa 02'!D381+'sursa 10'!D152</f>
        <v>6068000</v>
      </c>
      <c r="E451" s="5">
        <f>'sursa 02'!E381+'sursa 10'!E152</f>
        <v>-69000</v>
      </c>
      <c r="F451" s="5">
        <f>'sursa 02'!F381+'sursa 10'!F152</f>
        <v>5999000</v>
      </c>
    </row>
    <row r="452" spans="1:6" ht="26.25">
      <c r="A452" s="7" t="s">
        <v>232</v>
      </c>
      <c r="B452" s="4" t="s">
        <v>233</v>
      </c>
      <c r="C452" s="5">
        <f aca="true" t="shared" si="88" ref="C452:F453">C453</f>
        <v>0</v>
      </c>
      <c r="D452" s="5">
        <f t="shared" si="88"/>
        <v>5500</v>
      </c>
      <c r="E452" s="5">
        <f t="shared" si="88"/>
        <v>0</v>
      </c>
      <c r="F452" s="5">
        <f t="shared" si="88"/>
        <v>5500</v>
      </c>
    </row>
    <row r="453" spans="1:6" ht="52.5">
      <c r="A453" s="7" t="s">
        <v>234</v>
      </c>
      <c r="B453" s="4" t="s">
        <v>235</v>
      </c>
      <c r="C453" s="5">
        <f t="shared" si="88"/>
        <v>0</v>
      </c>
      <c r="D453" s="5">
        <f t="shared" si="88"/>
        <v>5500</v>
      </c>
      <c r="E453" s="5">
        <f t="shared" si="88"/>
        <v>0</v>
      </c>
      <c r="F453" s="5">
        <f t="shared" si="88"/>
        <v>5500</v>
      </c>
    </row>
    <row r="454" spans="1:6" ht="12.75">
      <c r="A454" s="7" t="s">
        <v>236</v>
      </c>
      <c r="B454" s="4" t="s">
        <v>237</v>
      </c>
      <c r="C454" s="5"/>
      <c r="D454" s="5">
        <f>'sursa 02'!D385</f>
        <v>5500</v>
      </c>
      <c r="E454" s="5">
        <f>'sursa 02'!E385</f>
        <v>0</v>
      </c>
      <c r="F454" s="5">
        <f>'sursa 02'!F385</f>
        <v>5500</v>
      </c>
    </row>
    <row r="455" spans="1:6" ht="39">
      <c r="A455" s="7" t="s">
        <v>82</v>
      </c>
      <c r="B455" s="4" t="s">
        <v>83</v>
      </c>
      <c r="C455" s="5">
        <f>C456+C457+C458+C459</f>
        <v>0</v>
      </c>
      <c r="D455" s="5">
        <f>D456+D457+D458+D459</f>
        <v>20059500</v>
      </c>
      <c r="E455" s="5">
        <f>E456+E457+E458+E459</f>
        <v>0</v>
      </c>
      <c r="F455" s="5">
        <f>F456+F457+F458+F459</f>
        <v>20059500</v>
      </c>
    </row>
    <row r="456" spans="1:6" ht="12.75">
      <c r="A456" s="7" t="s">
        <v>256</v>
      </c>
      <c r="B456" s="4" t="s">
        <v>257</v>
      </c>
      <c r="C456" s="5">
        <f>'sursa 02'!C387</f>
        <v>0</v>
      </c>
      <c r="D456" s="5">
        <f>'sursa 02'!D387</f>
        <v>1094500</v>
      </c>
      <c r="E456" s="5">
        <f>'sursa 02'!E387</f>
        <v>0</v>
      </c>
      <c r="F456" s="5">
        <f>'sursa 02'!F387</f>
        <v>1094500</v>
      </c>
    </row>
    <row r="457" spans="1:6" ht="12.75">
      <c r="A457" s="7" t="s">
        <v>258</v>
      </c>
      <c r="B457" s="4" t="s">
        <v>259</v>
      </c>
      <c r="C457" s="5">
        <f>'sursa 02'!C388</f>
        <v>0</v>
      </c>
      <c r="D457" s="5">
        <f>'sursa 02'!D388</f>
        <v>600000</v>
      </c>
      <c r="E457" s="5">
        <f>'sursa 02'!E388</f>
        <v>0</v>
      </c>
      <c r="F457" s="5">
        <f>'sursa 02'!F388</f>
        <v>600000</v>
      </c>
    </row>
    <row r="458" spans="1:6" ht="12.75">
      <c r="A458" s="7" t="s">
        <v>260</v>
      </c>
      <c r="B458" s="4" t="s">
        <v>261</v>
      </c>
      <c r="C458" s="5">
        <f>'sursa 02'!C389</f>
        <v>0</v>
      </c>
      <c r="D458" s="5">
        <f>'sursa 02'!D389</f>
        <v>18042000</v>
      </c>
      <c r="E458" s="5">
        <f>'sursa 02'!E389</f>
        <v>0</v>
      </c>
      <c r="F458" s="5">
        <f>'sursa 02'!F389</f>
        <v>18042000</v>
      </c>
    </row>
    <row r="459" spans="1:6" ht="12.75">
      <c r="A459" s="7" t="s">
        <v>86</v>
      </c>
      <c r="B459" s="4" t="s">
        <v>87</v>
      </c>
      <c r="C459" s="5">
        <f>'sursa 02'!C390+'sursa 10'!C154</f>
        <v>0</v>
      </c>
      <c r="D459" s="5">
        <f>'sursa 02'!D390+'sursa 10'!D154</f>
        <v>323000</v>
      </c>
      <c r="E459" s="5">
        <f>'sursa 02'!E390+'sursa 10'!E154</f>
        <v>0</v>
      </c>
      <c r="F459" s="5">
        <f>'sursa 02'!F390+'sursa 10'!F154</f>
        <v>323000</v>
      </c>
    </row>
    <row r="460" spans="1:6" ht="12.75">
      <c r="A460" s="7" t="s">
        <v>262</v>
      </c>
      <c r="B460" s="4" t="s">
        <v>263</v>
      </c>
      <c r="C460" s="5">
        <f aca="true" t="shared" si="89" ref="C460:F462">C461</f>
        <v>0</v>
      </c>
      <c r="D460" s="5">
        <f t="shared" si="89"/>
        <v>2000</v>
      </c>
      <c r="E460" s="5">
        <f t="shared" si="89"/>
        <v>0</v>
      </c>
      <c r="F460" s="5">
        <f t="shared" si="89"/>
        <v>2000</v>
      </c>
    </row>
    <row r="461" spans="1:6" ht="12.75">
      <c r="A461" s="7" t="s">
        <v>264</v>
      </c>
      <c r="B461" s="4" t="s">
        <v>265</v>
      </c>
      <c r="C461" s="5">
        <f t="shared" si="89"/>
        <v>0</v>
      </c>
      <c r="D461" s="5">
        <f t="shared" si="89"/>
        <v>2000</v>
      </c>
      <c r="E461" s="5">
        <f t="shared" si="89"/>
        <v>0</v>
      </c>
      <c r="F461" s="5">
        <f t="shared" si="89"/>
        <v>2000</v>
      </c>
    </row>
    <row r="462" spans="1:6" ht="12.75">
      <c r="A462" s="7" t="s">
        <v>270</v>
      </c>
      <c r="B462" s="4" t="s">
        <v>271</v>
      </c>
      <c r="C462" s="5">
        <f t="shared" si="89"/>
        <v>0</v>
      </c>
      <c r="D462" s="5">
        <f t="shared" si="89"/>
        <v>2000</v>
      </c>
      <c r="E462" s="5">
        <f t="shared" si="89"/>
        <v>0</v>
      </c>
      <c r="F462" s="5">
        <f t="shared" si="89"/>
        <v>2000</v>
      </c>
    </row>
    <row r="463" spans="1:6" ht="12.75">
      <c r="A463" s="7" t="s">
        <v>272</v>
      </c>
      <c r="B463" s="4" t="s">
        <v>273</v>
      </c>
      <c r="C463" s="5">
        <f>'sursa 02'!C394</f>
        <v>0</v>
      </c>
      <c r="D463" s="5">
        <f>'sursa 02'!D394</f>
        <v>2000</v>
      </c>
      <c r="E463" s="5">
        <f>'sursa 02'!E394</f>
        <v>0</v>
      </c>
      <c r="F463" s="5">
        <f>'sursa 02'!F394</f>
        <v>2000</v>
      </c>
    </row>
    <row r="464" spans="1:6" ht="39">
      <c r="A464" s="7" t="s">
        <v>345</v>
      </c>
      <c r="B464" s="4" t="s">
        <v>322</v>
      </c>
      <c r="C464" s="5">
        <f>C465</f>
        <v>0</v>
      </c>
      <c r="D464" s="5">
        <f>D465</f>
        <v>102351000</v>
      </c>
      <c r="E464" s="5">
        <f>E465</f>
        <v>10590000</v>
      </c>
      <c r="F464" s="5">
        <f>F465</f>
        <v>112941000</v>
      </c>
    </row>
    <row r="465" spans="1:7" ht="12.75">
      <c r="A465" s="7" t="s">
        <v>221</v>
      </c>
      <c r="B465" s="4" t="s">
        <v>222</v>
      </c>
      <c r="C465" s="5">
        <f>C466+C467+C475+C479+C471+C468</f>
        <v>0</v>
      </c>
      <c r="D465" s="5">
        <f>D466+D467+D475+D479+D471+D468</f>
        <v>102351000</v>
      </c>
      <c r="E465" s="5">
        <f>E466+E467+E475+E479+E471+E468</f>
        <v>10590000</v>
      </c>
      <c r="F465" s="5">
        <f>F466+F467+F475+F479+F471+F468</f>
        <v>112941000</v>
      </c>
      <c r="G465" s="12"/>
    </row>
    <row r="466" spans="1:6" ht="12.75">
      <c r="A466" s="7" t="s">
        <v>78</v>
      </c>
      <c r="B466" s="4" t="s">
        <v>79</v>
      </c>
      <c r="C466" s="5">
        <f>'sursa 02'!C397</f>
        <v>0</v>
      </c>
      <c r="D466" s="5">
        <f>'sursa 02'!D397</f>
        <v>81910000</v>
      </c>
      <c r="E466" s="5">
        <f>'sursa 02'!E397</f>
        <v>8438000</v>
      </c>
      <c r="F466" s="5">
        <f>'sursa 02'!F397</f>
        <v>90348000</v>
      </c>
    </row>
    <row r="467" spans="1:6" ht="26.25">
      <c r="A467" s="7" t="s">
        <v>80</v>
      </c>
      <c r="B467" s="4" t="s">
        <v>81</v>
      </c>
      <c r="C467" s="5">
        <f>'sursa 02'!C398</f>
        <v>0</v>
      </c>
      <c r="D467" s="5">
        <f>'sursa 02'!D398</f>
        <v>12935000</v>
      </c>
      <c r="E467" s="5">
        <f>'sursa 02'!E398</f>
        <v>1346000</v>
      </c>
      <c r="F467" s="5">
        <f>'sursa 02'!F398</f>
        <v>14281000</v>
      </c>
    </row>
    <row r="468" spans="1:6" ht="26.25">
      <c r="A468" s="7" t="s">
        <v>232</v>
      </c>
      <c r="B468" s="4" t="s">
        <v>233</v>
      </c>
      <c r="C468" s="5">
        <f aca="true" t="shared" si="90" ref="C468:F469">C469</f>
        <v>0</v>
      </c>
      <c r="D468" s="5">
        <f t="shared" si="90"/>
        <v>216000</v>
      </c>
      <c r="E468" s="5">
        <f t="shared" si="90"/>
        <v>0</v>
      </c>
      <c r="F468" s="5">
        <f t="shared" si="90"/>
        <v>216000</v>
      </c>
    </row>
    <row r="469" spans="1:6" ht="52.5">
      <c r="A469" s="7" t="s">
        <v>403</v>
      </c>
      <c r="B469" s="4" t="s">
        <v>235</v>
      </c>
      <c r="C469" s="5">
        <f t="shared" si="90"/>
        <v>0</v>
      </c>
      <c r="D469" s="5">
        <f t="shared" si="90"/>
        <v>216000</v>
      </c>
      <c r="E469" s="5">
        <f t="shared" si="90"/>
        <v>0</v>
      </c>
      <c r="F469" s="5">
        <f t="shared" si="90"/>
        <v>216000</v>
      </c>
    </row>
    <row r="470" spans="1:6" ht="12.75">
      <c r="A470" s="7" t="s">
        <v>429</v>
      </c>
      <c r="B470" s="20">
        <v>510101</v>
      </c>
      <c r="C470" s="5">
        <f>'sursa 02'!C401</f>
        <v>0</v>
      </c>
      <c r="D470" s="5">
        <f>'sursa 02'!D401</f>
        <v>216000</v>
      </c>
      <c r="E470" s="5">
        <f>'sursa 02'!E401</f>
        <v>0</v>
      </c>
      <c r="F470" s="5">
        <f>'sursa 02'!F401</f>
        <v>216000</v>
      </c>
    </row>
    <row r="471" spans="1:6" ht="12.75">
      <c r="A471" s="7" t="s">
        <v>242</v>
      </c>
      <c r="B471" s="4" t="s">
        <v>243</v>
      </c>
      <c r="C471" s="5">
        <f>C472</f>
        <v>0</v>
      </c>
      <c r="D471" s="5">
        <f>D472</f>
        <v>0</v>
      </c>
      <c r="E471" s="5">
        <f>E472</f>
        <v>0</v>
      </c>
      <c r="F471" s="5">
        <f>F472</f>
        <v>0</v>
      </c>
    </row>
    <row r="472" spans="1:6" ht="12.75">
      <c r="A472" s="7" t="s">
        <v>244</v>
      </c>
      <c r="B472" s="4" t="s">
        <v>245</v>
      </c>
      <c r="C472" s="5">
        <f>C473+C474</f>
        <v>0</v>
      </c>
      <c r="D472" s="5">
        <f>D473+D474</f>
        <v>0</v>
      </c>
      <c r="E472" s="5">
        <f>E473+E474</f>
        <v>0</v>
      </c>
      <c r="F472" s="5">
        <f>F473+F474</f>
        <v>0</v>
      </c>
    </row>
    <row r="473" spans="1:6" ht="12.75">
      <c r="A473" s="7" t="s">
        <v>246</v>
      </c>
      <c r="B473" s="4" t="s">
        <v>247</v>
      </c>
      <c r="C473" s="5">
        <f>'sursa 02'!C404</f>
        <v>0</v>
      </c>
      <c r="D473" s="5">
        <f>'sursa 02'!D404</f>
        <v>0</v>
      </c>
      <c r="E473" s="5">
        <f>'sursa 02'!E404</f>
        <v>0</v>
      </c>
      <c r="F473" s="5">
        <f>'sursa 02'!F404</f>
        <v>0</v>
      </c>
    </row>
    <row r="474" spans="1:6" ht="39">
      <c r="A474" s="7" t="s">
        <v>401</v>
      </c>
      <c r="B474" s="4" t="s">
        <v>402</v>
      </c>
      <c r="C474" s="5">
        <f>'sursa 02'!C405</f>
        <v>0</v>
      </c>
      <c r="D474" s="5">
        <f>'sursa 02'!D405</f>
        <v>0</v>
      </c>
      <c r="E474" s="5">
        <f>'sursa 02'!E405</f>
        <v>0</v>
      </c>
      <c r="F474" s="5">
        <f>'sursa 02'!F405</f>
        <v>0</v>
      </c>
    </row>
    <row r="475" spans="1:6" ht="12.75">
      <c r="A475" s="7" t="s">
        <v>248</v>
      </c>
      <c r="B475" s="4" t="s">
        <v>249</v>
      </c>
      <c r="C475" s="5">
        <f>C476</f>
        <v>0</v>
      </c>
      <c r="D475" s="5">
        <f>D476</f>
        <v>5648000</v>
      </c>
      <c r="E475" s="5">
        <f>E476</f>
        <v>706000</v>
      </c>
      <c r="F475" s="5">
        <f>F476</f>
        <v>6354000</v>
      </c>
    </row>
    <row r="476" spans="1:6" ht="12.75">
      <c r="A476" s="7" t="s">
        <v>250</v>
      </c>
      <c r="B476" s="4" t="s">
        <v>251</v>
      </c>
      <c r="C476" s="5">
        <f>C477+C478</f>
        <v>0</v>
      </c>
      <c r="D476" s="5">
        <f>D477+D478</f>
        <v>5648000</v>
      </c>
      <c r="E476" s="5">
        <f>E477+E478</f>
        <v>706000</v>
      </c>
      <c r="F476" s="5">
        <f>F477+F478</f>
        <v>6354000</v>
      </c>
    </row>
    <row r="477" spans="1:6" ht="12.75">
      <c r="A477" s="7" t="s">
        <v>252</v>
      </c>
      <c r="B477" s="4" t="s">
        <v>253</v>
      </c>
      <c r="C477" s="5">
        <f>'sursa 02'!C408</f>
        <v>0</v>
      </c>
      <c r="D477" s="5">
        <f>'sursa 02'!D408</f>
        <v>3740000</v>
      </c>
      <c r="E477" s="5">
        <f>'sursa 02'!E408</f>
        <v>954000</v>
      </c>
      <c r="F477" s="5">
        <f>'sursa 02'!F408</f>
        <v>4694000</v>
      </c>
    </row>
    <row r="478" spans="1:6" ht="12.75">
      <c r="A478" s="7" t="s">
        <v>254</v>
      </c>
      <c r="B478" s="4" t="s">
        <v>255</v>
      </c>
      <c r="C478" s="5">
        <f>'sursa 02'!C409</f>
        <v>0</v>
      </c>
      <c r="D478" s="5">
        <f>'sursa 02'!D409</f>
        <v>1908000</v>
      </c>
      <c r="E478" s="5">
        <f>'sursa 02'!E409</f>
        <v>-248000</v>
      </c>
      <c r="F478" s="5">
        <f>'sursa 02'!F409</f>
        <v>1660000</v>
      </c>
    </row>
    <row r="479" spans="1:6" ht="39">
      <c r="A479" s="7" t="s">
        <v>82</v>
      </c>
      <c r="B479" s="4" t="s">
        <v>83</v>
      </c>
      <c r="C479" s="5">
        <f>C480+C481</f>
        <v>0</v>
      </c>
      <c r="D479" s="5">
        <f>D480+D481</f>
        <v>1642000</v>
      </c>
      <c r="E479" s="5">
        <f>E480+E481</f>
        <v>100000</v>
      </c>
      <c r="F479" s="5">
        <f>F480+F481</f>
        <v>1742000</v>
      </c>
    </row>
    <row r="480" spans="1:6" ht="12.75">
      <c r="A480" s="7" t="s">
        <v>256</v>
      </c>
      <c r="B480" s="4" t="s">
        <v>257</v>
      </c>
      <c r="C480" s="5">
        <f>'sursa 02'!C411</f>
        <v>0</v>
      </c>
      <c r="D480" s="5">
        <f>'sursa 02'!D411</f>
        <v>800000</v>
      </c>
      <c r="E480" s="5">
        <f>'sursa 02'!E411</f>
        <v>0</v>
      </c>
      <c r="F480" s="5">
        <f>'sursa 02'!F411</f>
        <v>800000</v>
      </c>
    </row>
    <row r="481" spans="1:6" ht="12.75">
      <c r="A481" s="7" t="s">
        <v>86</v>
      </c>
      <c r="B481" s="4" t="s">
        <v>87</v>
      </c>
      <c r="C481" s="5">
        <f>'sursa 02'!C412</f>
        <v>0</v>
      </c>
      <c r="D481" s="5">
        <f>'sursa 02'!D412</f>
        <v>842000</v>
      </c>
      <c r="E481" s="5">
        <f>'sursa 02'!E412</f>
        <v>100000</v>
      </c>
      <c r="F481" s="5">
        <f>'sursa 02'!F412</f>
        <v>942000</v>
      </c>
    </row>
    <row r="482" spans="1:6" ht="26.25">
      <c r="A482" s="7" t="s">
        <v>323</v>
      </c>
      <c r="B482" s="4" t="s">
        <v>324</v>
      </c>
      <c r="C482" s="5">
        <f aca="true" t="shared" si="91" ref="C482:F483">C483</f>
        <v>0</v>
      </c>
      <c r="D482" s="5">
        <f t="shared" si="91"/>
        <v>60113000</v>
      </c>
      <c r="E482" s="5">
        <f t="shared" si="91"/>
        <v>0</v>
      </c>
      <c r="F482" s="5">
        <f t="shared" si="91"/>
        <v>60113000</v>
      </c>
    </row>
    <row r="483" spans="1:6" ht="12.75">
      <c r="A483" s="7" t="s">
        <v>327</v>
      </c>
      <c r="B483" s="4" t="s">
        <v>328</v>
      </c>
      <c r="C483" s="5">
        <f t="shared" si="91"/>
        <v>0</v>
      </c>
      <c r="D483" s="5">
        <f t="shared" si="91"/>
        <v>60113000</v>
      </c>
      <c r="E483" s="5">
        <f t="shared" si="91"/>
        <v>0</v>
      </c>
      <c r="F483" s="5">
        <f t="shared" si="91"/>
        <v>60113000</v>
      </c>
    </row>
    <row r="484" spans="1:6" ht="12.75">
      <c r="A484" s="7" t="s">
        <v>221</v>
      </c>
      <c r="B484" s="4" t="s">
        <v>222</v>
      </c>
      <c r="C484" s="5">
        <f>C485+C486</f>
        <v>0</v>
      </c>
      <c r="D484" s="5">
        <f>D485+D486</f>
        <v>60113000</v>
      </c>
      <c r="E484" s="5">
        <f>E485+E486</f>
        <v>0</v>
      </c>
      <c r="F484" s="5">
        <f>F485+F486</f>
        <v>60113000</v>
      </c>
    </row>
    <row r="485" spans="1:6" ht="26.25">
      <c r="A485" s="7" t="s">
        <v>80</v>
      </c>
      <c r="B485" s="4" t="s">
        <v>81</v>
      </c>
      <c r="C485" s="5">
        <f>'sursa 02'!C416</f>
        <v>0</v>
      </c>
      <c r="D485" s="5">
        <f>'sursa 02'!D416</f>
        <v>60113000</v>
      </c>
      <c r="E485" s="5">
        <f>'sursa 02'!E416</f>
        <v>0</v>
      </c>
      <c r="F485" s="5">
        <f>'sursa 02'!F416</f>
        <v>60113000</v>
      </c>
    </row>
    <row r="486" spans="1:6" ht="12.75">
      <c r="A486" s="7" t="s">
        <v>262</v>
      </c>
      <c r="B486" s="4" t="s">
        <v>263</v>
      </c>
      <c r="C486" s="5">
        <f aca="true" t="shared" si="92" ref="C486:F488">C487</f>
        <v>0</v>
      </c>
      <c r="D486" s="5">
        <f t="shared" si="92"/>
        <v>0</v>
      </c>
      <c r="E486" s="5">
        <f t="shared" si="92"/>
        <v>0</v>
      </c>
      <c r="F486" s="5">
        <f t="shared" si="92"/>
        <v>0</v>
      </c>
    </row>
    <row r="487" spans="1:6" ht="12.75">
      <c r="A487" s="7" t="s">
        <v>264</v>
      </c>
      <c r="B487" s="4" t="s">
        <v>265</v>
      </c>
      <c r="C487" s="5">
        <f t="shared" si="92"/>
        <v>0</v>
      </c>
      <c r="D487" s="5">
        <f t="shared" si="92"/>
        <v>0</v>
      </c>
      <c r="E487" s="5">
        <f t="shared" si="92"/>
        <v>0</v>
      </c>
      <c r="F487" s="5">
        <f t="shared" si="92"/>
        <v>0</v>
      </c>
    </row>
    <row r="488" spans="1:6" ht="12.75">
      <c r="A488" s="7" t="s">
        <v>270</v>
      </c>
      <c r="B488" s="4" t="s">
        <v>271</v>
      </c>
      <c r="C488" s="5">
        <f t="shared" si="92"/>
        <v>0</v>
      </c>
      <c r="D488" s="5">
        <f t="shared" si="92"/>
        <v>0</v>
      </c>
      <c r="E488" s="5">
        <f t="shared" si="92"/>
        <v>0</v>
      </c>
      <c r="F488" s="5">
        <f t="shared" si="92"/>
        <v>0</v>
      </c>
    </row>
    <row r="489" spans="1:6" ht="12.75">
      <c r="A489" s="7" t="s">
        <v>272</v>
      </c>
      <c r="B489" s="4" t="s">
        <v>273</v>
      </c>
      <c r="C489" s="5">
        <f>'sursa 02'!C420</f>
        <v>0</v>
      </c>
      <c r="D489" s="5">
        <f>'sursa 02'!D420</f>
        <v>0</v>
      </c>
      <c r="E489" s="5">
        <f>'sursa 02'!E420</f>
        <v>0</v>
      </c>
      <c r="F489" s="5">
        <f>'sursa 02'!F420</f>
        <v>0</v>
      </c>
    </row>
    <row r="490" spans="1:6" ht="26.25">
      <c r="A490" s="7" t="s">
        <v>329</v>
      </c>
      <c r="B490" s="4" t="s">
        <v>330</v>
      </c>
      <c r="C490" s="5">
        <f>C491+C494+C507</f>
        <v>0</v>
      </c>
      <c r="D490" s="5">
        <f>D491+D494+D507</f>
        <v>61999000</v>
      </c>
      <c r="E490" s="5">
        <f>E491+E494+E507</f>
        <v>2383000</v>
      </c>
      <c r="F490" s="5">
        <f>F491+F494+F507</f>
        <v>64382000</v>
      </c>
    </row>
    <row r="491" spans="1:6" ht="26.25">
      <c r="A491" s="7" t="s">
        <v>331</v>
      </c>
      <c r="B491" s="4" t="s">
        <v>332</v>
      </c>
      <c r="C491" s="5">
        <f aca="true" t="shared" si="93" ref="C491:F492">C492</f>
        <v>0</v>
      </c>
      <c r="D491" s="5">
        <f t="shared" si="93"/>
        <v>205000</v>
      </c>
      <c r="E491" s="5">
        <f t="shared" si="93"/>
        <v>0</v>
      </c>
      <c r="F491" s="5">
        <f t="shared" si="93"/>
        <v>205000</v>
      </c>
    </row>
    <row r="492" spans="1:6" ht="12.75">
      <c r="A492" s="7" t="s">
        <v>221</v>
      </c>
      <c r="B492" s="4" t="s">
        <v>222</v>
      </c>
      <c r="C492" s="5">
        <f t="shared" si="93"/>
        <v>0</v>
      </c>
      <c r="D492" s="5">
        <f t="shared" si="93"/>
        <v>205000</v>
      </c>
      <c r="E492" s="5">
        <f t="shared" si="93"/>
        <v>0</v>
      </c>
      <c r="F492" s="5">
        <f t="shared" si="93"/>
        <v>205000</v>
      </c>
    </row>
    <row r="493" spans="1:6" ht="26.25">
      <c r="A493" s="7" t="s">
        <v>80</v>
      </c>
      <c r="B493" s="4" t="s">
        <v>81</v>
      </c>
      <c r="C493" s="5">
        <f>'sursa 02'!C424</f>
        <v>0</v>
      </c>
      <c r="D493" s="5">
        <f>'sursa 02'!D424</f>
        <v>205000</v>
      </c>
      <c r="E493" s="5">
        <f>'sursa 02'!E424</f>
        <v>0</v>
      </c>
      <c r="F493" s="5">
        <f>'sursa 02'!F424</f>
        <v>205000</v>
      </c>
    </row>
    <row r="494" spans="1:6" ht="12.75">
      <c r="A494" s="7" t="s">
        <v>333</v>
      </c>
      <c r="B494" s="4" t="s">
        <v>334</v>
      </c>
      <c r="C494" s="5">
        <f>C495</f>
        <v>0</v>
      </c>
      <c r="D494" s="5">
        <f>D495</f>
        <v>52211000</v>
      </c>
      <c r="E494" s="5">
        <f>E495</f>
        <v>2283000</v>
      </c>
      <c r="F494" s="5">
        <f>F495</f>
        <v>54494000</v>
      </c>
    </row>
    <row r="495" spans="1:6" ht="12.75">
      <c r="A495" s="7" t="s">
        <v>221</v>
      </c>
      <c r="B495" s="4" t="s">
        <v>222</v>
      </c>
      <c r="C495" s="5">
        <f>C496+C497+C501</f>
        <v>0</v>
      </c>
      <c r="D495" s="5">
        <f>D496+D497+D501</f>
        <v>52211000</v>
      </c>
      <c r="E495" s="5">
        <f>E496+E497+E501</f>
        <v>2283000</v>
      </c>
      <c r="F495" s="5">
        <f>F496+F497+F501</f>
        <v>54494000</v>
      </c>
    </row>
    <row r="496" spans="1:6" ht="26.25">
      <c r="A496" s="7" t="s">
        <v>80</v>
      </c>
      <c r="B496" s="4" t="s">
        <v>81</v>
      </c>
      <c r="C496" s="5">
        <f>'sursa 02'!C427</f>
        <v>0</v>
      </c>
      <c r="D496" s="5">
        <f>'sursa 02'!D427</f>
        <v>36635000</v>
      </c>
      <c r="E496" s="5">
        <f>'sursa 02'!E427</f>
        <v>2283000</v>
      </c>
      <c r="F496" s="5">
        <f>'sursa 02'!F427</f>
        <v>38918000</v>
      </c>
    </row>
    <row r="497" spans="1:6" ht="12.75">
      <c r="A497" s="7" t="s">
        <v>242</v>
      </c>
      <c r="B497" s="4" t="s">
        <v>243</v>
      </c>
      <c r="C497" s="5">
        <f>C498</f>
        <v>0</v>
      </c>
      <c r="D497" s="5">
        <f>D498</f>
        <v>11096000</v>
      </c>
      <c r="E497" s="5">
        <f>E498</f>
        <v>0</v>
      </c>
      <c r="F497" s="5">
        <f>F498</f>
        <v>11096000</v>
      </c>
    </row>
    <row r="498" spans="1:6" ht="12.75">
      <c r="A498" s="7" t="s">
        <v>244</v>
      </c>
      <c r="B498" s="4" t="s">
        <v>245</v>
      </c>
      <c r="C498" s="5">
        <f>C499+C500</f>
        <v>0</v>
      </c>
      <c r="D498" s="5">
        <f>D499+D500</f>
        <v>11096000</v>
      </c>
      <c r="E498" s="5">
        <f>E499+E500</f>
        <v>0</v>
      </c>
      <c r="F498" s="5">
        <f>F499+F500</f>
        <v>11096000</v>
      </c>
    </row>
    <row r="499" spans="1:6" ht="12.75">
      <c r="A499" s="7" t="s">
        <v>246</v>
      </c>
      <c r="B499" s="4" t="s">
        <v>247</v>
      </c>
      <c r="C499" s="5">
        <f>'sursa 02'!C430</f>
        <v>0</v>
      </c>
      <c r="D499" s="5">
        <f>'sursa 02'!D430</f>
        <v>9096000</v>
      </c>
      <c r="E499" s="5">
        <f>'sursa 02'!E430</f>
        <v>0</v>
      </c>
      <c r="F499" s="5">
        <f>'sursa 02'!F430</f>
        <v>9096000</v>
      </c>
    </row>
    <row r="500" spans="1:6" ht="12.75">
      <c r="A500" s="7" t="s">
        <v>423</v>
      </c>
      <c r="B500" s="4" t="s">
        <v>424</v>
      </c>
      <c r="C500" s="5">
        <f>'sursa 02'!C431</f>
        <v>0</v>
      </c>
      <c r="D500" s="5">
        <f>'sursa 02'!D431</f>
        <v>2000000</v>
      </c>
      <c r="E500" s="5">
        <f>'sursa 02'!E431</f>
        <v>0</v>
      </c>
      <c r="F500" s="5">
        <f>'sursa 02'!F431</f>
        <v>2000000</v>
      </c>
    </row>
    <row r="501" spans="1:6" ht="12.75">
      <c r="A501" s="7" t="s">
        <v>262</v>
      </c>
      <c r="B501" s="4" t="s">
        <v>263</v>
      </c>
      <c r="C501" s="5">
        <f>C502</f>
        <v>0</v>
      </c>
      <c r="D501" s="5">
        <f>D502</f>
        <v>4480000</v>
      </c>
      <c r="E501" s="5">
        <f>E502</f>
        <v>0</v>
      </c>
      <c r="F501" s="5">
        <f>F502</f>
        <v>4480000</v>
      </c>
    </row>
    <row r="502" spans="1:6" ht="12.75">
      <c r="A502" s="7" t="s">
        <v>264</v>
      </c>
      <c r="B502" s="4" t="s">
        <v>265</v>
      </c>
      <c r="C502" s="5">
        <f>C503+C505</f>
        <v>0</v>
      </c>
      <c r="D502" s="5">
        <f>D503+D505</f>
        <v>4480000</v>
      </c>
      <c r="E502" s="5">
        <f>E503+E505</f>
        <v>0</v>
      </c>
      <c r="F502" s="5">
        <f>F503+F505</f>
        <v>4480000</v>
      </c>
    </row>
    <row r="503" spans="1:6" ht="26.25">
      <c r="A503" s="7" t="s">
        <v>266</v>
      </c>
      <c r="B503" s="4" t="s">
        <v>267</v>
      </c>
      <c r="C503" s="5">
        <f>C504</f>
        <v>0</v>
      </c>
      <c r="D503" s="5">
        <f>D504</f>
        <v>1088000</v>
      </c>
      <c r="E503" s="5">
        <f>E504</f>
        <v>0</v>
      </c>
      <c r="F503" s="5">
        <f>F504</f>
        <v>1088000</v>
      </c>
    </row>
    <row r="504" spans="1:6" ht="12.75">
      <c r="A504" s="7" t="s">
        <v>268</v>
      </c>
      <c r="B504" s="4" t="s">
        <v>269</v>
      </c>
      <c r="C504" s="5">
        <f>'sursa 02'!C435</f>
        <v>0</v>
      </c>
      <c r="D504" s="5">
        <f>'sursa 02'!D435</f>
        <v>1088000</v>
      </c>
      <c r="E504" s="5">
        <f>'sursa 02'!E435</f>
        <v>0</v>
      </c>
      <c r="F504" s="5">
        <f>'sursa 02'!F435</f>
        <v>1088000</v>
      </c>
    </row>
    <row r="505" spans="1:6" ht="12.75">
      <c r="A505" s="7" t="s">
        <v>270</v>
      </c>
      <c r="B505" s="4" t="s">
        <v>271</v>
      </c>
      <c r="C505" s="5">
        <f>C506</f>
        <v>0</v>
      </c>
      <c r="D505" s="5">
        <f>D506</f>
        <v>3392000</v>
      </c>
      <c r="E505" s="5">
        <f>E506</f>
        <v>0</v>
      </c>
      <c r="F505" s="5">
        <f>F506</f>
        <v>3392000</v>
      </c>
    </row>
    <row r="506" spans="1:6" ht="12.75">
      <c r="A506" s="7" t="s">
        <v>272</v>
      </c>
      <c r="B506" s="4" t="s">
        <v>273</v>
      </c>
      <c r="C506" s="5">
        <f>'sursa 02'!C437</f>
        <v>0</v>
      </c>
      <c r="D506" s="5">
        <f>'sursa 02'!D437</f>
        <v>3392000</v>
      </c>
      <c r="E506" s="5">
        <f>'sursa 02'!E437</f>
        <v>0</v>
      </c>
      <c r="F506" s="5">
        <f>'sursa 02'!F437</f>
        <v>3392000</v>
      </c>
    </row>
    <row r="507" spans="1:6" ht="12.75">
      <c r="A507" s="7" t="s">
        <v>335</v>
      </c>
      <c r="B507" s="4" t="s">
        <v>336</v>
      </c>
      <c r="C507" s="5">
        <f>C508</f>
        <v>0</v>
      </c>
      <c r="D507" s="5">
        <f>D508</f>
        <v>9583000</v>
      </c>
      <c r="E507" s="5">
        <f>E508</f>
        <v>100000</v>
      </c>
      <c r="F507" s="5">
        <f>F508</f>
        <v>9683000</v>
      </c>
    </row>
    <row r="508" spans="1:6" ht="12.75">
      <c r="A508" s="7" t="s">
        <v>221</v>
      </c>
      <c r="B508" s="4" t="s">
        <v>222</v>
      </c>
      <c r="C508" s="5">
        <f>C509+C510+C514</f>
        <v>0</v>
      </c>
      <c r="D508" s="5">
        <f>D509+D510+D514</f>
        <v>9583000</v>
      </c>
      <c r="E508" s="5">
        <f>E509+E510+E514</f>
        <v>100000</v>
      </c>
      <c r="F508" s="5">
        <f>F509+F510+F514</f>
        <v>9683000</v>
      </c>
    </row>
    <row r="509" spans="1:6" ht="26.25">
      <c r="A509" s="7" t="s">
        <v>80</v>
      </c>
      <c r="B509" s="4" t="s">
        <v>81</v>
      </c>
      <c r="C509" s="5">
        <f>'sursa 02'!C440</f>
        <v>0</v>
      </c>
      <c r="D509" s="5">
        <f>'sursa 02'!D440</f>
        <v>7008000</v>
      </c>
      <c r="E509" s="5">
        <f>'sursa 02'!E440</f>
        <v>0</v>
      </c>
      <c r="F509" s="5">
        <f>'sursa 02'!F440</f>
        <v>7008000</v>
      </c>
    </row>
    <row r="510" spans="1:6" ht="26.25">
      <c r="A510" s="7" t="s">
        <v>232</v>
      </c>
      <c r="B510" s="4" t="s">
        <v>233</v>
      </c>
      <c r="C510" s="5">
        <f>C511</f>
        <v>0</v>
      </c>
      <c r="D510" s="5">
        <f>D511</f>
        <v>345000</v>
      </c>
      <c r="E510" s="5">
        <f>E511</f>
        <v>0</v>
      </c>
      <c r="F510" s="5">
        <f>F511</f>
        <v>345000</v>
      </c>
    </row>
    <row r="511" spans="1:6" ht="52.5">
      <c r="A511" s="7" t="s">
        <v>234</v>
      </c>
      <c r="B511" s="4" t="s">
        <v>235</v>
      </c>
      <c r="C511" s="5">
        <f>C512+C513</f>
        <v>0</v>
      </c>
      <c r="D511" s="5">
        <f>D512+D513</f>
        <v>345000</v>
      </c>
      <c r="E511" s="5">
        <f>E512+E513</f>
        <v>0</v>
      </c>
      <c r="F511" s="5">
        <f>F512+F513</f>
        <v>345000</v>
      </c>
    </row>
    <row r="512" spans="1:6" ht="12.75">
      <c r="A512" s="7" t="s">
        <v>236</v>
      </c>
      <c r="B512" s="4" t="s">
        <v>237</v>
      </c>
      <c r="C512" s="5">
        <f>'sursa 02'!C443</f>
        <v>0</v>
      </c>
      <c r="D512" s="5">
        <f>'sursa 02'!D443</f>
        <v>95000</v>
      </c>
      <c r="E512" s="5">
        <f>'sursa 02'!E443</f>
        <v>0</v>
      </c>
      <c r="F512" s="5">
        <f>'sursa 02'!F443</f>
        <v>95000</v>
      </c>
    </row>
    <row r="513" spans="1:6" ht="12.75">
      <c r="A513" s="7" t="s">
        <v>238</v>
      </c>
      <c r="B513" s="4" t="s">
        <v>239</v>
      </c>
      <c r="C513" s="5">
        <f>'sursa 02'!C444</f>
        <v>0</v>
      </c>
      <c r="D513" s="5">
        <f>'sursa 02'!D444</f>
        <v>250000</v>
      </c>
      <c r="E513" s="5">
        <f>'sursa 02'!E444</f>
        <v>0</v>
      </c>
      <c r="F513" s="5">
        <f>'sursa 02'!F444</f>
        <v>250000</v>
      </c>
    </row>
    <row r="514" spans="1:6" ht="39">
      <c r="A514" s="7" t="s">
        <v>82</v>
      </c>
      <c r="B514" s="4" t="s">
        <v>83</v>
      </c>
      <c r="C514" s="5">
        <f>C515</f>
        <v>0</v>
      </c>
      <c r="D514" s="5">
        <f>D515</f>
        <v>2230000</v>
      </c>
      <c r="E514" s="5">
        <f>E515</f>
        <v>100000</v>
      </c>
      <c r="F514" s="5">
        <f>F515</f>
        <v>2330000</v>
      </c>
    </row>
    <row r="515" spans="1:6" ht="12.75">
      <c r="A515" s="7" t="s">
        <v>256</v>
      </c>
      <c r="B515" s="4" t="s">
        <v>257</v>
      </c>
      <c r="C515" s="5">
        <f>'sursa 02'!C446</f>
        <v>0</v>
      </c>
      <c r="D515" s="5">
        <f>'sursa 02'!D446</f>
        <v>2230000</v>
      </c>
      <c r="E515" s="5">
        <f>'sursa 02'!E446</f>
        <v>100000</v>
      </c>
      <c r="F515" s="5">
        <f>'sursa 02'!F446</f>
        <v>2330000</v>
      </c>
    </row>
    <row r="516" spans="1:9" ht="26.25">
      <c r="A516" s="7" t="s">
        <v>346</v>
      </c>
      <c r="B516" s="4" t="s">
        <v>141</v>
      </c>
      <c r="C516" s="5">
        <f>C524+C539+C541+C517+C520</f>
        <v>0</v>
      </c>
      <c r="D516" s="5">
        <f>D524+D539+D541+D517+D520</f>
        <v>163711000</v>
      </c>
      <c r="E516" s="5">
        <f>E524+E539+E541+E517+E520</f>
        <v>-8249000</v>
      </c>
      <c r="F516" s="5">
        <f>F524+F539+F541+F517+F520</f>
        <v>155462000</v>
      </c>
      <c r="G516" s="12"/>
      <c r="H516" s="12"/>
      <c r="I516" s="12"/>
    </row>
    <row r="517" spans="1:7" ht="14.25">
      <c r="A517" s="7" t="s">
        <v>134</v>
      </c>
      <c r="B517" s="4" t="s">
        <v>18</v>
      </c>
      <c r="C517" s="5">
        <f aca="true" t="shared" si="94" ref="C517:F518">C518</f>
        <v>0</v>
      </c>
      <c r="D517" s="5">
        <f t="shared" si="94"/>
        <v>15567000</v>
      </c>
      <c r="E517" s="5">
        <f t="shared" si="94"/>
        <v>-8249000</v>
      </c>
      <c r="F517" s="5">
        <f t="shared" si="94"/>
        <v>7318000</v>
      </c>
      <c r="G517" s="9"/>
    </row>
    <row r="518" spans="1:7" ht="14.25">
      <c r="A518" s="7" t="s">
        <v>135</v>
      </c>
      <c r="B518" s="4" t="s">
        <v>32</v>
      </c>
      <c r="C518" s="5">
        <f t="shared" si="94"/>
        <v>0</v>
      </c>
      <c r="D518" s="5">
        <f t="shared" si="94"/>
        <v>15567000</v>
      </c>
      <c r="E518" s="5">
        <f t="shared" si="94"/>
        <v>-8249000</v>
      </c>
      <c r="F518" s="5">
        <f t="shared" si="94"/>
        <v>7318000</v>
      </c>
      <c r="G518" s="9"/>
    </row>
    <row r="519" spans="1:7" ht="14.25">
      <c r="A519" s="7" t="s">
        <v>37</v>
      </c>
      <c r="B519" s="4" t="s">
        <v>38</v>
      </c>
      <c r="C519" s="5">
        <f>'sursa 10'!C160+'sursa 02'!C449</f>
        <v>0</v>
      </c>
      <c r="D519" s="5">
        <f>'sursa 10'!D160+'sursa 02'!D449</f>
        <v>15567000</v>
      </c>
      <c r="E519" s="5">
        <f>'sursa 10'!E160+'sursa 02'!E449</f>
        <v>-8249000</v>
      </c>
      <c r="F519" s="5">
        <f>'sursa 10'!F160+'sursa 02'!F449</f>
        <v>7318000</v>
      </c>
      <c r="G519" s="9"/>
    </row>
    <row r="520" spans="1:6" ht="14.25">
      <c r="A520" s="7" t="s">
        <v>41</v>
      </c>
      <c r="B520" s="4" t="s">
        <v>42</v>
      </c>
      <c r="C520" s="5">
        <f>C521</f>
        <v>0</v>
      </c>
      <c r="D520" s="5">
        <f>D521</f>
        <v>11000</v>
      </c>
      <c r="E520" s="5">
        <f>E521</f>
        <v>0</v>
      </c>
      <c r="F520" s="5">
        <f>F521</f>
        <v>11000</v>
      </c>
    </row>
    <row r="521" spans="1:6" ht="14.25">
      <c r="A521" s="7" t="s">
        <v>43</v>
      </c>
      <c r="B521" s="4" t="s">
        <v>44</v>
      </c>
      <c r="C521" s="5">
        <f>C522+C523</f>
        <v>0</v>
      </c>
      <c r="D521" s="5">
        <f>D522+D523</f>
        <v>11000</v>
      </c>
      <c r="E521" s="5">
        <f>E522+E523</f>
        <v>0</v>
      </c>
      <c r="F521" s="5">
        <f>F522+F523</f>
        <v>11000</v>
      </c>
    </row>
    <row r="522" spans="1:6" ht="14.25">
      <c r="A522" s="7" t="s">
        <v>45</v>
      </c>
      <c r="B522" s="4" t="s">
        <v>46</v>
      </c>
      <c r="C522" s="5">
        <f>'sursa 10'!C163+'sursa 02'!C451</f>
        <v>0</v>
      </c>
      <c r="D522" s="5">
        <f>'sursa 10'!D163+'sursa 02'!D451</f>
        <v>5000</v>
      </c>
      <c r="E522" s="5">
        <f>'sursa 10'!E163+'sursa 02'!E451</f>
        <v>0</v>
      </c>
      <c r="F522" s="5">
        <f>'sursa 10'!F163+'sursa 02'!F451</f>
        <v>5000</v>
      </c>
    </row>
    <row r="523" spans="1:6" ht="26.25">
      <c r="A523" s="7" t="s">
        <v>412</v>
      </c>
      <c r="B523" s="20">
        <v>390207</v>
      </c>
      <c r="C523" s="5">
        <f>'sursa 02'!C452</f>
        <v>0</v>
      </c>
      <c r="D523" s="5">
        <f>'sursa 02'!D452</f>
        <v>6000</v>
      </c>
      <c r="E523" s="5">
        <f>'sursa 02'!E452</f>
        <v>0</v>
      </c>
      <c r="F523" s="5">
        <f>'sursa 02'!F452</f>
        <v>6000</v>
      </c>
    </row>
    <row r="524" spans="1:6" ht="12.75">
      <c r="A524" s="7" t="s">
        <v>47</v>
      </c>
      <c r="B524" s="4" t="s">
        <v>48</v>
      </c>
      <c r="C524" s="5">
        <f>C525</f>
        <v>0</v>
      </c>
      <c r="D524" s="5">
        <f>D525</f>
        <v>21436000</v>
      </c>
      <c r="E524" s="5">
        <f>E525</f>
        <v>0</v>
      </c>
      <c r="F524" s="5">
        <f>F525</f>
        <v>21436000</v>
      </c>
    </row>
    <row r="525" spans="1:6" ht="26.25">
      <c r="A525" s="7" t="s">
        <v>195</v>
      </c>
      <c r="B525" s="4" t="s">
        <v>50</v>
      </c>
      <c r="C525" s="5">
        <f>C526+C533</f>
        <v>0</v>
      </c>
      <c r="D525" s="5">
        <f>D526+D533</f>
        <v>21436000</v>
      </c>
      <c r="E525" s="5">
        <f>E526+E533</f>
        <v>0</v>
      </c>
      <c r="F525" s="5">
        <f>F526+F533</f>
        <v>21436000</v>
      </c>
    </row>
    <row r="526" spans="1:6" ht="52.5">
      <c r="A526" s="7" t="s">
        <v>347</v>
      </c>
      <c r="B526" s="4" t="s">
        <v>197</v>
      </c>
      <c r="C526" s="5">
        <f>C530+C531+C529+C527+C532</f>
        <v>0</v>
      </c>
      <c r="D526" s="5">
        <f>D530+D531+D529+D527+D532</f>
        <v>21436000</v>
      </c>
      <c r="E526" s="5">
        <f>E530+E531+E529+E527+E532</f>
        <v>0</v>
      </c>
      <c r="F526" s="5">
        <f>F530+F531+F529+F527+F532</f>
        <v>21436000</v>
      </c>
    </row>
    <row r="527" spans="1:6" ht="26.25">
      <c r="A527" s="7" t="s">
        <v>364</v>
      </c>
      <c r="B527" s="4" t="s">
        <v>365</v>
      </c>
      <c r="C527" s="5">
        <f>C528</f>
        <v>0</v>
      </c>
      <c r="D527" s="5">
        <f>D528</f>
        <v>458000</v>
      </c>
      <c r="E527" s="5">
        <f>E528</f>
        <v>0</v>
      </c>
      <c r="F527" s="5">
        <f>F528</f>
        <v>458000</v>
      </c>
    </row>
    <row r="528" spans="1:6" ht="39">
      <c r="A528" s="7" t="s">
        <v>435</v>
      </c>
      <c r="B528" s="20">
        <v>42021601</v>
      </c>
      <c r="C528" s="5">
        <f>'sursa 02'!C457</f>
        <v>0</v>
      </c>
      <c r="D528" s="5">
        <f>'sursa 02'!D457</f>
        <v>458000</v>
      </c>
      <c r="E528" s="5">
        <f>'sursa 02'!E457</f>
        <v>0</v>
      </c>
      <c r="F528" s="5">
        <f>'sursa 02'!F457</f>
        <v>458000</v>
      </c>
    </row>
    <row r="529" spans="1:6" ht="39.75">
      <c r="A529" s="7" t="s">
        <v>53</v>
      </c>
      <c r="B529" s="20">
        <v>421070</v>
      </c>
      <c r="C529" s="5">
        <f>'sursa 10'!C167</f>
        <v>0</v>
      </c>
      <c r="D529" s="5">
        <f>'sursa 10'!D167</f>
        <v>2500000</v>
      </c>
      <c r="E529" s="5">
        <f>'sursa 10'!E167</f>
        <v>0</v>
      </c>
      <c r="F529" s="5">
        <f>'sursa 10'!F167</f>
        <v>2500000</v>
      </c>
    </row>
    <row r="530" spans="1:6" ht="12.75">
      <c r="A530" s="7" t="s">
        <v>200</v>
      </c>
      <c r="B530" s="4" t="s">
        <v>201</v>
      </c>
      <c r="C530" s="5">
        <f>'sursa 02'!C458</f>
        <v>0</v>
      </c>
      <c r="D530" s="5">
        <f>'sursa 02'!D458</f>
        <v>16221000</v>
      </c>
      <c r="E530" s="5">
        <f>'sursa 02'!E458</f>
        <v>0</v>
      </c>
      <c r="F530" s="5">
        <f>'sursa 02'!F458</f>
        <v>16221000</v>
      </c>
    </row>
    <row r="531" spans="1:6" ht="52.5">
      <c r="A531" s="7" t="s">
        <v>202</v>
      </c>
      <c r="B531" s="4" t="s">
        <v>203</v>
      </c>
      <c r="C531" s="5">
        <f>'sursa 02'!C459</f>
        <v>0</v>
      </c>
      <c r="D531" s="5">
        <f>'sursa 02'!D459</f>
        <v>2154000</v>
      </c>
      <c r="E531" s="5">
        <f>'sursa 02'!E459</f>
        <v>0</v>
      </c>
      <c r="F531" s="5">
        <f>'sursa 02'!F459</f>
        <v>2154000</v>
      </c>
    </row>
    <row r="532" spans="1:6" ht="26.25">
      <c r="A532" s="7" t="s">
        <v>418</v>
      </c>
      <c r="B532" s="20">
        <v>420875</v>
      </c>
      <c r="C532" s="5">
        <f>'sursa 08'!C25</f>
        <v>0</v>
      </c>
      <c r="D532" s="5">
        <f>'sursa 08'!D25</f>
        <v>103000</v>
      </c>
      <c r="E532" s="5">
        <f>'sursa 08'!E25</f>
        <v>0</v>
      </c>
      <c r="F532" s="5">
        <f>'sursa 08'!F25</f>
        <v>103000</v>
      </c>
    </row>
    <row r="533" spans="1:6" ht="27">
      <c r="A533" s="7" t="s">
        <v>137</v>
      </c>
      <c r="B533" s="4" t="s">
        <v>55</v>
      </c>
      <c r="C533" s="5">
        <f>C534+C535+C538</f>
        <v>0</v>
      </c>
      <c r="D533" s="5">
        <f>D534+D535+D538</f>
        <v>0</v>
      </c>
      <c r="E533" s="5">
        <f>E534+E535+E538</f>
        <v>0</v>
      </c>
      <c r="F533" s="5">
        <f>F534+F535+F538</f>
        <v>0</v>
      </c>
    </row>
    <row r="534" spans="1:6" ht="27">
      <c r="A534" s="7" t="s">
        <v>60</v>
      </c>
      <c r="B534" s="4" t="s">
        <v>61</v>
      </c>
      <c r="C534" s="5"/>
      <c r="D534" s="5"/>
      <c r="E534" s="5"/>
      <c r="F534" s="5"/>
    </row>
    <row r="535" spans="1:6" ht="27">
      <c r="A535" s="7" t="s">
        <v>62</v>
      </c>
      <c r="B535" s="4" t="s">
        <v>63</v>
      </c>
      <c r="C535" s="5">
        <f>C536+C537</f>
        <v>0</v>
      </c>
      <c r="D535" s="5">
        <f>D536+D537</f>
        <v>0</v>
      </c>
      <c r="E535" s="5">
        <f>E536+E537</f>
        <v>0</v>
      </c>
      <c r="F535" s="5">
        <f>F536+F537</f>
        <v>0</v>
      </c>
    </row>
    <row r="536" spans="1:6" ht="27">
      <c r="A536" s="7" t="s">
        <v>64</v>
      </c>
      <c r="B536" s="4" t="s">
        <v>65</v>
      </c>
      <c r="C536" s="5"/>
      <c r="D536" s="5"/>
      <c r="E536" s="5"/>
      <c r="F536" s="5"/>
    </row>
    <row r="537" spans="1:6" ht="27">
      <c r="A537" s="7" t="s">
        <v>66</v>
      </c>
      <c r="B537" s="4" t="s">
        <v>67</v>
      </c>
      <c r="C537" s="5">
        <f>'sursa 10'!C170</f>
        <v>0</v>
      </c>
      <c r="D537" s="5"/>
      <c r="E537" s="5"/>
      <c r="F537" s="5"/>
    </row>
    <row r="538" spans="1:6" ht="14.25">
      <c r="A538" s="7" t="s">
        <v>68</v>
      </c>
      <c r="B538" s="4" t="s">
        <v>69</v>
      </c>
      <c r="C538" s="5"/>
      <c r="D538" s="5"/>
      <c r="E538" s="5"/>
      <c r="F538" s="5"/>
    </row>
    <row r="539" spans="1:6" ht="12.75">
      <c r="A539" s="7" t="s">
        <v>206</v>
      </c>
      <c r="B539" s="4" t="s">
        <v>207</v>
      </c>
      <c r="C539" s="5">
        <f>C540</f>
        <v>0</v>
      </c>
      <c r="D539" s="5">
        <f>D540</f>
        <v>0</v>
      </c>
      <c r="E539" s="5">
        <f>E540</f>
        <v>0</v>
      </c>
      <c r="F539" s="5">
        <f>F540</f>
        <v>0</v>
      </c>
    </row>
    <row r="540" spans="1:6" ht="26.25">
      <c r="A540" s="7" t="s">
        <v>208</v>
      </c>
      <c r="B540" s="4" t="s">
        <v>209</v>
      </c>
      <c r="C540" s="5">
        <f>'sursa 02'!C461+'sursa 10'!C176</f>
        <v>0</v>
      </c>
      <c r="D540" s="5">
        <f>'sursa 02'!D461+'sursa 10'!D176</f>
        <v>0</v>
      </c>
      <c r="E540" s="5">
        <f>'sursa 02'!E461+'sursa 10'!E176</f>
        <v>0</v>
      </c>
      <c r="F540" s="5">
        <f>'sursa 02'!F461+'sursa 10'!F176</f>
        <v>0</v>
      </c>
    </row>
    <row r="541" spans="1:6" ht="39">
      <c r="A541" s="7" t="s">
        <v>210</v>
      </c>
      <c r="B541" s="4" t="s">
        <v>211</v>
      </c>
      <c r="C541" s="5">
        <f>C542+C546+C549</f>
        <v>0</v>
      </c>
      <c r="D541" s="5">
        <f>D542+D546+D549</f>
        <v>126697000</v>
      </c>
      <c r="E541" s="5">
        <f>E542+E546+E549</f>
        <v>0</v>
      </c>
      <c r="F541" s="5">
        <f>F542+F546+F549</f>
        <v>126697000</v>
      </c>
    </row>
    <row r="542" spans="1:6" ht="26.25">
      <c r="A542" s="7" t="s">
        <v>212</v>
      </c>
      <c r="B542" s="4" t="s">
        <v>213</v>
      </c>
      <c r="C542" s="5">
        <f>C543+C544+C545</f>
        <v>0</v>
      </c>
      <c r="D542" s="5">
        <f>D543+D544+D545</f>
        <v>123808000</v>
      </c>
      <c r="E542" s="5">
        <f>E543+E544+E545</f>
        <v>0</v>
      </c>
      <c r="F542" s="5">
        <f>F543+F544+F545</f>
        <v>123808000</v>
      </c>
    </row>
    <row r="543" spans="1:6" ht="12.75">
      <c r="A543" s="7" t="s">
        <v>214</v>
      </c>
      <c r="B543" s="4" t="s">
        <v>215</v>
      </c>
      <c r="C543" s="5">
        <f>'sursa 02'!C464+'sursa 10'!C179</f>
        <v>0</v>
      </c>
      <c r="D543" s="5">
        <f>'sursa 02'!D464+'sursa 10'!D179</f>
        <v>53964000</v>
      </c>
      <c r="E543" s="5">
        <f>'sursa 02'!E464+'sursa 10'!E179</f>
        <v>0</v>
      </c>
      <c r="F543" s="5">
        <f>'sursa 02'!F464+'sursa 10'!F179</f>
        <v>53964000</v>
      </c>
    </row>
    <row r="544" spans="1:6" ht="12.75">
      <c r="A544" s="7" t="s">
        <v>391</v>
      </c>
      <c r="B544" s="4" t="s">
        <v>393</v>
      </c>
      <c r="C544" s="5">
        <f>'sursa 02'!C465</f>
        <v>0</v>
      </c>
      <c r="D544" s="5">
        <f>'sursa 02'!D465+'sursa 10'!D180</f>
        <v>1340000</v>
      </c>
      <c r="E544" s="5">
        <f>'sursa 02'!E465+'sursa 10'!E180</f>
        <v>0</v>
      </c>
      <c r="F544" s="5">
        <f>'sursa 02'!F465+'sursa 10'!F180</f>
        <v>1340000</v>
      </c>
    </row>
    <row r="545" spans="1:6" ht="12.75">
      <c r="A545" s="7" t="s">
        <v>410</v>
      </c>
      <c r="B545" s="4" t="s">
        <v>411</v>
      </c>
      <c r="C545" s="5">
        <f>'sursa 02'!C466+'sursa 10'!C181</f>
        <v>0</v>
      </c>
      <c r="D545" s="5">
        <f>'sursa 02'!D466+'sursa 10'!D181</f>
        <v>68504000</v>
      </c>
      <c r="E545" s="5">
        <f>'sursa 02'!E466+'sursa 10'!E181</f>
        <v>0</v>
      </c>
      <c r="F545" s="5">
        <f>'sursa 02'!F466+'sursa 10'!F181</f>
        <v>68504000</v>
      </c>
    </row>
    <row r="546" spans="1:6" ht="26.25">
      <c r="A546" s="7" t="s">
        <v>216</v>
      </c>
      <c r="B546" s="4" t="s">
        <v>217</v>
      </c>
      <c r="C546" s="5">
        <f>C547+C548</f>
        <v>0</v>
      </c>
      <c r="D546" s="5">
        <f>D547+D548</f>
        <v>2307000</v>
      </c>
      <c r="E546" s="5">
        <f>E547+E548</f>
        <v>0</v>
      </c>
      <c r="F546" s="5">
        <f>F547+F548</f>
        <v>2307000</v>
      </c>
    </row>
    <row r="547" spans="1:6" ht="12.75">
      <c r="A547" s="7" t="s">
        <v>214</v>
      </c>
      <c r="B547" s="4" t="s">
        <v>218</v>
      </c>
      <c r="C547" s="5">
        <f>'sursa 02'!C468</f>
        <v>0</v>
      </c>
      <c r="D547" s="5">
        <f>'sursa 02'!D468</f>
        <v>2307000</v>
      </c>
      <c r="E547" s="5">
        <f>'sursa 02'!E468</f>
        <v>0</v>
      </c>
      <c r="F547" s="5">
        <f>'sursa 02'!F468</f>
        <v>2307000</v>
      </c>
    </row>
    <row r="548" spans="1:6" ht="12.75">
      <c r="A548" s="7" t="s">
        <v>391</v>
      </c>
      <c r="B548" s="4" t="s">
        <v>392</v>
      </c>
      <c r="C548" s="5">
        <f>'sursa 02'!C469</f>
        <v>0</v>
      </c>
      <c r="D548" s="5">
        <f>'sursa 02'!D469</f>
        <v>0</v>
      </c>
      <c r="E548" s="5">
        <f>'sursa 02'!E469</f>
        <v>0</v>
      </c>
      <c r="F548" s="5">
        <f>'sursa 02'!F469</f>
        <v>0</v>
      </c>
    </row>
    <row r="549" spans="1:6" ht="39">
      <c r="A549" s="7" t="s">
        <v>210</v>
      </c>
      <c r="B549" s="20">
        <v>4808</v>
      </c>
      <c r="C549" s="5">
        <f aca="true" t="shared" si="95" ref="C549:F550">C550</f>
        <v>0</v>
      </c>
      <c r="D549" s="5">
        <f t="shared" si="95"/>
        <v>582000</v>
      </c>
      <c r="E549" s="5">
        <f t="shared" si="95"/>
        <v>0</v>
      </c>
      <c r="F549" s="5">
        <f t="shared" si="95"/>
        <v>582000</v>
      </c>
    </row>
    <row r="550" spans="1:6" ht="26.25">
      <c r="A550" s="7" t="s">
        <v>419</v>
      </c>
      <c r="B550" s="20">
        <v>4800831</v>
      </c>
      <c r="C550" s="5">
        <f t="shared" si="95"/>
        <v>0</v>
      </c>
      <c r="D550" s="5">
        <f t="shared" si="95"/>
        <v>582000</v>
      </c>
      <c r="E550" s="5">
        <f t="shared" si="95"/>
        <v>0</v>
      </c>
      <c r="F550" s="5">
        <f t="shared" si="95"/>
        <v>582000</v>
      </c>
    </row>
    <row r="551" spans="1:6" ht="12.75">
      <c r="A551" s="7" t="s">
        <v>410</v>
      </c>
      <c r="B551" s="20">
        <v>480083103</v>
      </c>
      <c r="C551" s="5">
        <f>'sursa 08'!C28</f>
        <v>0</v>
      </c>
      <c r="D551" s="5">
        <f>'sursa 08'!D28</f>
        <v>582000</v>
      </c>
      <c r="E551" s="5">
        <f>'sursa 08'!E28</f>
        <v>0</v>
      </c>
      <c r="F551" s="5">
        <f>'sursa 08'!F28</f>
        <v>582000</v>
      </c>
    </row>
    <row r="552" spans="1:7" ht="26.25">
      <c r="A552" s="7" t="s">
        <v>348</v>
      </c>
      <c r="B552" s="4" t="s">
        <v>220</v>
      </c>
      <c r="C552" s="5">
        <f>C554+C568+C579+C587+C593+C614+C632+C651+C656+C667+C686</f>
        <v>0</v>
      </c>
      <c r="D552" s="5">
        <f>D554+D568+D579+D587+D593+D614+D632+D651+D656+D667+D686</f>
        <v>226223000</v>
      </c>
      <c r="E552" s="5">
        <f>E554+E568+E579+E587+E593+E614+E632+E651+E656+E667+E686</f>
        <v>-8249000</v>
      </c>
      <c r="F552" s="5">
        <f>F554+F568+F579+F587+F593+F614+F632+F651+F656+F667+F686</f>
        <v>217974000</v>
      </c>
      <c r="G552" s="12"/>
    </row>
    <row r="553" spans="1:6" ht="12.75">
      <c r="A553" s="7" t="s">
        <v>349</v>
      </c>
      <c r="B553" s="4" t="s">
        <v>303</v>
      </c>
      <c r="C553" s="5">
        <f>C554+C568</f>
        <v>0</v>
      </c>
      <c r="D553" s="5">
        <f>D554+D568</f>
        <v>3157000</v>
      </c>
      <c r="E553" s="5">
        <f>E554+E568</f>
        <v>0</v>
      </c>
      <c r="F553" s="5">
        <f>F554+F568</f>
        <v>3157000</v>
      </c>
    </row>
    <row r="554" spans="1:6" ht="12.75">
      <c r="A554" s="7" t="s">
        <v>304</v>
      </c>
      <c r="B554" s="4" t="s">
        <v>278</v>
      </c>
      <c r="C554" s="5">
        <f>C555</f>
        <v>0</v>
      </c>
      <c r="D554" s="5">
        <f>D555</f>
        <v>2647000</v>
      </c>
      <c r="E554" s="5">
        <f>E555</f>
        <v>0</v>
      </c>
      <c r="F554" s="5">
        <f>F555</f>
        <v>2647000</v>
      </c>
    </row>
    <row r="555" spans="1:6" ht="12.75">
      <c r="A555" s="7" t="s">
        <v>274</v>
      </c>
      <c r="B555" s="4" t="s">
        <v>89</v>
      </c>
      <c r="C555" s="5">
        <f>C556+C564</f>
        <v>0</v>
      </c>
      <c r="D555" s="5">
        <f>D556+D564</f>
        <v>2647000</v>
      </c>
      <c r="E555" s="5">
        <f>E556+E564</f>
        <v>0</v>
      </c>
      <c r="F555" s="5">
        <f>F556+F564</f>
        <v>2647000</v>
      </c>
    </row>
    <row r="556" spans="1:6" ht="39">
      <c r="A556" s="7" t="s">
        <v>90</v>
      </c>
      <c r="B556" s="4" t="s">
        <v>91</v>
      </c>
      <c r="C556" s="5">
        <f>C557+C560</f>
        <v>0</v>
      </c>
      <c r="D556" s="5">
        <f>D557+D560</f>
        <v>1882000</v>
      </c>
      <c r="E556" s="5">
        <f>E557+E560</f>
        <v>0</v>
      </c>
      <c r="F556" s="5">
        <f>F557+F560</f>
        <v>1882000</v>
      </c>
    </row>
    <row r="557" spans="1:6" ht="26.25">
      <c r="A557" s="7" t="s">
        <v>92</v>
      </c>
      <c r="B557" s="4" t="s">
        <v>93</v>
      </c>
      <c r="C557" s="5">
        <f>C558+C559</f>
        <v>0</v>
      </c>
      <c r="D557" s="5">
        <f>D558+D559</f>
        <v>0</v>
      </c>
      <c r="E557" s="5">
        <f>E558+E559</f>
        <v>0</v>
      </c>
      <c r="F557" s="5">
        <f>F558+F559</f>
        <v>0</v>
      </c>
    </row>
    <row r="558" spans="1:6" ht="12.75">
      <c r="A558" s="7" t="s">
        <v>94</v>
      </c>
      <c r="B558" s="4" t="s">
        <v>95</v>
      </c>
      <c r="C558" s="5">
        <f>'sursa 02'!C476</f>
        <v>0</v>
      </c>
      <c r="D558" s="5">
        <f>'sursa 02'!D476</f>
        <v>0</v>
      </c>
      <c r="E558" s="5">
        <f>'sursa 02'!E476</f>
        <v>0</v>
      </c>
      <c r="F558" s="5">
        <f>'sursa 02'!F476</f>
        <v>0</v>
      </c>
    </row>
    <row r="559" spans="1:6" ht="12.75">
      <c r="A559" s="7" t="s">
        <v>96</v>
      </c>
      <c r="B559" s="4" t="s">
        <v>97</v>
      </c>
      <c r="C559" s="5">
        <f>'sursa 02'!C477</f>
        <v>0</v>
      </c>
      <c r="D559" s="5">
        <f>'sursa 02'!D477</f>
        <v>0</v>
      </c>
      <c r="E559" s="5">
        <f>'sursa 02'!E477</f>
        <v>0</v>
      </c>
      <c r="F559" s="5">
        <f>'sursa 02'!F477</f>
        <v>0</v>
      </c>
    </row>
    <row r="560" spans="1:6" ht="12.75">
      <c r="A560" s="7" t="s">
        <v>298</v>
      </c>
      <c r="B560" s="4" t="s">
        <v>299</v>
      </c>
      <c r="C560" s="5">
        <f>C561+C562+C563</f>
        <v>0</v>
      </c>
      <c r="D560" s="5">
        <f>D561+D562+D563</f>
        <v>1882000</v>
      </c>
      <c r="E560" s="5">
        <f>E561+E562+E563</f>
        <v>0</v>
      </c>
      <c r="F560" s="5">
        <f>F561+F562+F563</f>
        <v>1882000</v>
      </c>
    </row>
    <row r="561" spans="1:6" ht="12.75">
      <c r="A561" s="7" t="s">
        <v>94</v>
      </c>
      <c r="B561" s="4" t="s">
        <v>300</v>
      </c>
      <c r="C561" s="5">
        <f>'sursa 02'!C479</f>
        <v>0</v>
      </c>
      <c r="D561" s="5">
        <f>'sursa 02'!D479</f>
        <v>279000</v>
      </c>
      <c r="E561" s="5">
        <f>'sursa 02'!E479</f>
        <v>0</v>
      </c>
      <c r="F561" s="5">
        <f>'sursa 02'!F479</f>
        <v>279000</v>
      </c>
    </row>
    <row r="562" spans="1:6" ht="12.75">
      <c r="A562" s="7" t="s">
        <v>96</v>
      </c>
      <c r="B562" s="4" t="s">
        <v>301</v>
      </c>
      <c r="C562" s="5">
        <f>'sursa 02'!C480</f>
        <v>0</v>
      </c>
      <c r="D562" s="5">
        <f>'sursa 02'!D480</f>
        <v>1581000</v>
      </c>
      <c r="E562" s="5">
        <f>'sursa 02'!E480</f>
        <v>0</v>
      </c>
      <c r="F562" s="5">
        <f>'sursa 02'!F480</f>
        <v>1581000</v>
      </c>
    </row>
    <row r="563" spans="1:6" ht="12.75">
      <c r="A563" s="7" t="s">
        <v>295</v>
      </c>
      <c r="B563" s="4" t="s">
        <v>397</v>
      </c>
      <c r="C563" s="5">
        <f>'sursa 02'!C481</f>
        <v>0</v>
      </c>
      <c r="D563" s="5">
        <f>'sursa 02'!D481</f>
        <v>22000</v>
      </c>
      <c r="E563" s="5">
        <f>'sursa 02'!E481</f>
        <v>0</v>
      </c>
      <c r="F563" s="5">
        <f>'sursa 02'!F481</f>
        <v>22000</v>
      </c>
    </row>
    <row r="564" spans="1:6" ht="12.75">
      <c r="A564" s="7" t="s">
        <v>98</v>
      </c>
      <c r="B564" s="4" t="s">
        <v>99</v>
      </c>
      <c r="C564" s="5">
        <f aca="true" t="shared" si="96" ref="C564:F566">C565</f>
        <v>0</v>
      </c>
      <c r="D564" s="5">
        <f t="shared" si="96"/>
        <v>765000</v>
      </c>
      <c r="E564" s="5">
        <f t="shared" si="96"/>
        <v>0</v>
      </c>
      <c r="F564" s="5">
        <f t="shared" si="96"/>
        <v>765000</v>
      </c>
    </row>
    <row r="565" spans="1:6" ht="12.75">
      <c r="A565" s="7" t="s">
        <v>100</v>
      </c>
      <c r="B565" s="4" t="s">
        <v>101</v>
      </c>
      <c r="C565" s="5">
        <f t="shared" si="96"/>
        <v>0</v>
      </c>
      <c r="D565" s="5">
        <f t="shared" si="96"/>
        <v>765000</v>
      </c>
      <c r="E565" s="5">
        <f t="shared" si="96"/>
        <v>0</v>
      </c>
      <c r="F565" s="5">
        <f t="shared" si="96"/>
        <v>765000</v>
      </c>
    </row>
    <row r="566" spans="1:6" ht="12.75">
      <c r="A566" s="7" t="s">
        <v>102</v>
      </c>
      <c r="B566" s="4" t="s">
        <v>103</v>
      </c>
      <c r="C566" s="5">
        <f t="shared" si="96"/>
        <v>0</v>
      </c>
      <c r="D566" s="5">
        <f t="shared" si="96"/>
        <v>765000</v>
      </c>
      <c r="E566" s="5">
        <f t="shared" si="96"/>
        <v>0</v>
      </c>
      <c r="F566" s="5">
        <f t="shared" si="96"/>
        <v>765000</v>
      </c>
    </row>
    <row r="567" spans="1:6" ht="12.75">
      <c r="A567" s="7" t="s">
        <v>110</v>
      </c>
      <c r="B567" s="4" t="s">
        <v>111</v>
      </c>
      <c r="C567" s="5">
        <f>'sursa 02'!C485</f>
        <v>0</v>
      </c>
      <c r="D567" s="5">
        <f>'sursa 02'!D485</f>
        <v>765000</v>
      </c>
      <c r="E567" s="5">
        <f>'sursa 02'!E485</f>
        <v>0</v>
      </c>
      <c r="F567" s="5">
        <f>'sursa 02'!F485</f>
        <v>765000</v>
      </c>
    </row>
    <row r="568" spans="1:6" ht="26.25">
      <c r="A568" s="7" t="s">
        <v>305</v>
      </c>
      <c r="B568" s="4" t="s">
        <v>306</v>
      </c>
      <c r="C568" s="5">
        <f>C569</f>
        <v>0</v>
      </c>
      <c r="D568" s="5">
        <f>D569</f>
        <v>510000</v>
      </c>
      <c r="E568" s="5">
        <f>E569</f>
        <v>0</v>
      </c>
      <c r="F568" s="5">
        <f>F569</f>
        <v>510000</v>
      </c>
    </row>
    <row r="569" spans="1:6" ht="12.75">
      <c r="A569" s="7" t="s">
        <v>274</v>
      </c>
      <c r="B569" s="4" t="s">
        <v>89</v>
      </c>
      <c r="C569" s="5">
        <f>C570+C573</f>
        <v>0</v>
      </c>
      <c r="D569" s="5">
        <f>D570+D573</f>
        <v>510000</v>
      </c>
      <c r="E569" s="5">
        <f>E570+E573</f>
        <v>0</v>
      </c>
      <c r="F569" s="5">
        <f>F570+F573</f>
        <v>510000</v>
      </c>
    </row>
    <row r="570" spans="1:6" ht="26.25">
      <c r="A570" s="7" t="s">
        <v>275</v>
      </c>
      <c r="B570" s="4" t="s">
        <v>276</v>
      </c>
      <c r="C570" s="5">
        <f aca="true" t="shared" si="97" ref="C570:F571">C571</f>
        <v>0</v>
      </c>
      <c r="D570" s="5">
        <f t="shared" si="97"/>
        <v>0</v>
      </c>
      <c r="E570" s="5">
        <f t="shared" si="97"/>
        <v>0</v>
      </c>
      <c r="F570" s="5">
        <f t="shared" si="97"/>
        <v>0</v>
      </c>
    </row>
    <row r="571" spans="1:6" ht="12.75">
      <c r="A571" s="7" t="s">
        <v>277</v>
      </c>
      <c r="B571" s="4" t="s">
        <v>278</v>
      </c>
      <c r="C571" s="5">
        <f t="shared" si="97"/>
        <v>0</v>
      </c>
      <c r="D571" s="5">
        <f t="shared" si="97"/>
        <v>0</v>
      </c>
      <c r="E571" s="5">
        <f t="shared" si="97"/>
        <v>0</v>
      </c>
      <c r="F571" s="5">
        <f t="shared" si="97"/>
        <v>0</v>
      </c>
    </row>
    <row r="572" spans="1:6" ht="12.75">
      <c r="A572" s="7" t="s">
        <v>281</v>
      </c>
      <c r="B572" s="4" t="s">
        <v>282</v>
      </c>
      <c r="C572" s="5"/>
      <c r="D572" s="5"/>
      <c r="E572" s="5"/>
      <c r="F572" s="5"/>
    </row>
    <row r="573" spans="1:6" ht="12.75">
      <c r="A573" s="7" t="s">
        <v>98</v>
      </c>
      <c r="B573" s="4" t="s">
        <v>99</v>
      </c>
      <c r="C573" s="5">
        <f aca="true" t="shared" si="98" ref="C573:F574">C574</f>
        <v>0</v>
      </c>
      <c r="D573" s="5">
        <f t="shared" si="98"/>
        <v>510000</v>
      </c>
      <c r="E573" s="5">
        <f t="shared" si="98"/>
        <v>0</v>
      </c>
      <c r="F573" s="5">
        <f t="shared" si="98"/>
        <v>510000</v>
      </c>
    </row>
    <row r="574" spans="1:6" ht="12.75">
      <c r="A574" s="7" t="s">
        <v>100</v>
      </c>
      <c r="B574" s="4" t="s">
        <v>101</v>
      </c>
      <c r="C574" s="5">
        <f t="shared" si="98"/>
        <v>0</v>
      </c>
      <c r="D574" s="5">
        <f t="shared" si="98"/>
        <v>510000</v>
      </c>
      <c r="E574" s="5">
        <f t="shared" si="98"/>
        <v>0</v>
      </c>
      <c r="F574" s="5">
        <f t="shared" si="98"/>
        <v>510000</v>
      </c>
    </row>
    <row r="575" spans="1:6" ht="12.75">
      <c r="A575" s="7" t="s">
        <v>102</v>
      </c>
      <c r="B575" s="4" t="s">
        <v>103</v>
      </c>
      <c r="C575" s="5">
        <f>C576+C577</f>
        <v>0</v>
      </c>
      <c r="D575" s="5">
        <f>D576+D577</f>
        <v>510000</v>
      </c>
      <c r="E575" s="5">
        <f>E576+E577</f>
        <v>0</v>
      </c>
      <c r="F575" s="5">
        <f>F576+F577</f>
        <v>510000</v>
      </c>
    </row>
    <row r="576" spans="1:7" ht="12.75">
      <c r="A576" s="7" t="s">
        <v>106</v>
      </c>
      <c r="B576" s="4" t="s">
        <v>107</v>
      </c>
      <c r="C576" s="5">
        <f>'sursa 10'!C189</f>
        <v>0</v>
      </c>
      <c r="D576" s="5">
        <f>'sursa 10'!D189</f>
        <v>150000</v>
      </c>
      <c r="E576" s="5">
        <f>'sursa 10'!E189</f>
        <v>0</v>
      </c>
      <c r="F576" s="5">
        <f>'sursa 10'!F189</f>
        <v>150000</v>
      </c>
      <c r="G576" s="12"/>
    </row>
    <row r="577" spans="1:7" ht="12.75">
      <c r="A577" s="7" t="s">
        <v>110</v>
      </c>
      <c r="B577" s="4" t="s">
        <v>111</v>
      </c>
      <c r="C577" s="5">
        <f>'sursa 10'!C190+'sursa 02'!C494</f>
        <v>0</v>
      </c>
      <c r="D577" s="5">
        <f>'sursa 10'!D190+'sursa 02'!D494</f>
        <v>360000</v>
      </c>
      <c r="E577" s="5">
        <f>'sursa 10'!E190+'sursa 02'!E494</f>
        <v>0</v>
      </c>
      <c r="F577" s="5">
        <f>'sursa 10'!F190+'sursa 02'!F494</f>
        <v>360000</v>
      </c>
      <c r="G577" s="12"/>
    </row>
    <row r="578" spans="1:6" ht="26.25">
      <c r="A578" s="7" t="s">
        <v>309</v>
      </c>
      <c r="B578" s="4" t="s">
        <v>310</v>
      </c>
      <c r="C578" s="5">
        <f aca="true" t="shared" si="99" ref="C578:F582">C579</f>
        <v>0</v>
      </c>
      <c r="D578" s="5">
        <f t="shared" si="99"/>
        <v>34000</v>
      </c>
      <c r="E578" s="5">
        <f t="shared" si="99"/>
        <v>0</v>
      </c>
      <c r="F578" s="5">
        <f t="shared" si="99"/>
        <v>34000</v>
      </c>
    </row>
    <row r="579" spans="1:6" ht="12.75">
      <c r="A579" s="7" t="s">
        <v>311</v>
      </c>
      <c r="B579" s="4" t="s">
        <v>312</v>
      </c>
      <c r="C579" s="5">
        <f t="shared" si="99"/>
        <v>0</v>
      </c>
      <c r="D579" s="5">
        <f t="shared" si="99"/>
        <v>34000</v>
      </c>
      <c r="E579" s="5">
        <f t="shared" si="99"/>
        <v>0</v>
      </c>
      <c r="F579" s="5">
        <f t="shared" si="99"/>
        <v>34000</v>
      </c>
    </row>
    <row r="580" spans="1:6" ht="12.75">
      <c r="A580" s="7" t="s">
        <v>274</v>
      </c>
      <c r="B580" s="4" t="s">
        <v>89</v>
      </c>
      <c r="C580" s="5">
        <f t="shared" si="99"/>
        <v>0</v>
      </c>
      <c r="D580" s="5">
        <f t="shared" si="99"/>
        <v>34000</v>
      </c>
      <c r="E580" s="5">
        <f t="shared" si="99"/>
        <v>0</v>
      </c>
      <c r="F580" s="5">
        <f t="shared" si="99"/>
        <v>34000</v>
      </c>
    </row>
    <row r="581" spans="1:6" ht="12.75">
      <c r="A581" s="7" t="s">
        <v>98</v>
      </c>
      <c r="B581" s="4" t="s">
        <v>99</v>
      </c>
      <c r="C581" s="5">
        <f t="shared" si="99"/>
        <v>0</v>
      </c>
      <c r="D581" s="5">
        <f t="shared" si="99"/>
        <v>34000</v>
      </c>
      <c r="E581" s="5">
        <f t="shared" si="99"/>
        <v>0</v>
      </c>
      <c r="F581" s="5">
        <f t="shared" si="99"/>
        <v>34000</v>
      </c>
    </row>
    <row r="582" spans="1:6" ht="12.75">
      <c r="A582" s="7" t="s">
        <v>100</v>
      </c>
      <c r="B582" s="4" t="s">
        <v>101</v>
      </c>
      <c r="C582" s="5">
        <f t="shared" si="99"/>
        <v>0</v>
      </c>
      <c r="D582" s="5">
        <f t="shared" si="99"/>
        <v>34000</v>
      </c>
      <c r="E582" s="5">
        <f t="shared" si="99"/>
        <v>0</v>
      </c>
      <c r="F582" s="5">
        <f t="shared" si="99"/>
        <v>34000</v>
      </c>
    </row>
    <row r="583" spans="1:6" ht="12.75">
      <c r="A583" s="7" t="s">
        <v>102</v>
      </c>
      <c r="B583" s="4" t="s">
        <v>103</v>
      </c>
      <c r="C583" s="5">
        <f>C585+C584</f>
        <v>0</v>
      </c>
      <c r="D583" s="5">
        <f>D585+D584</f>
        <v>34000</v>
      </c>
      <c r="E583" s="5">
        <f>E585+E584</f>
        <v>0</v>
      </c>
      <c r="F583" s="5">
        <f>F585+F584</f>
        <v>34000</v>
      </c>
    </row>
    <row r="584" spans="1:6" ht="12.75">
      <c r="A584" s="7" t="s">
        <v>106</v>
      </c>
      <c r="B584" s="4" t="s">
        <v>107</v>
      </c>
      <c r="C584" s="5">
        <f>'sursa 02'!C501</f>
        <v>0</v>
      </c>
      <c r="D584" s="5">
        <f>'sursa 02'!D501</f>
        <v>0</v>
      </c>
      <c r="E584" s="5">
        <f>'sursa 02'!E501</f>
        <v>0</v>
      </c>
      <c r="F584" s="5">
        <f>'sursa 02'!F501</f>
        <v>0</v>
      </c>
    </row>
    <row r="585" spans="1:6" ht="12.75">
      <c r="A585" s="7" t="s">
        <v>110</v>
      </c>
      <c r="B585" s="4" t="s">
        <v>111</v>
      </c>
      <c r="C585" s="5">
        <f>'sursa 02'!C502</f>
        <v>0</v>
      </c>
      <c r="D585" s="5">
        <f>'sursa 02'!D502</f>
        <v>34000</v>
      </c>
      <c r="E585" s="5">
        <f>'sursa 02'!E502</f>
        <v>0</v>
      </c>
      <c r="F585" s="5">
        <f>'sursa 02'!F502</f>
        <v>34000</v>
      </c>
    </row>
    <row r="586" spans="1:6" ht="26.25">
      <c r="A586" s="7" t="s">
        <v>350</v>
      </c>
      <c r="B586" s="4" t="s">
        <v>314</v>
      </c>
      <c r="C586" s="5">
        <f>C587+C593+C614+C632</f>
        <v>0</v>
      </c>
      <c r="D586" s="5">
        <f>D587+D593+D614+D632</f>
        <v>73511000</v>
      </c>
      <c r="E586" s="5">
        <f>E587+E593+E614+E632</f>
        <v>-99000</v>
      </c>
      <c r="F586" s="5">
        <f>F587+F593+F614+F632</f>
        <v>73412000</v>
      </c>
    </row>
    <row r="587" spans="1:6" ht="12.75">
      <c r="A587" s="7" t="s">
        <v>351</v>
      </c>
      <c r="B587" s="4" t="s">
        <v>316</v>
      </c>
      <c r="C587" s="5">
        <f aca="true" t="shared" si="100" ref="C587:F591">C588</f>
        <v>0</v>
      </c>
      <c r="D587" s="5">
        <f t="shared" si="100"/>
        <v>0</v>
      </c>
      <c r="E587" s="5">
        <f t="shared" si="100"/>
        <v>0</v>
      </c>
      <c r="F587" s="5">
        <f t="shared" si="100"/>
        <v>0</v>
      </c>
    </row>
    <row r="588" spans="1:6" ht="12.75">
      <c r="A588" s="7" t="s">
        <v>274</v>
      </c>
      <c r="B588" s="4" t="s">
        <v>89</v>
      </c>
      <c r="C588" s="5">
        <f t="shared" si="100"/>
        <v>0</v>
      </c>
      <c r="D588" s="5">
        <f t="shared" si="100"/>
        <v>0</v>
      </c>
      <c r="E588" s="5">
        <f t="shared" si="100"/>
        <v>0</v>
      </c>
      <c r="F588" s="5">
        <f t="shared" si="100"/>
        <v>0</v>
      </c>
    </row>
    <row r="589" spans="1:6" ht="12.75">
      <c r="A589" s="7" t="s">
        <v>98</v>
      </c>
      <c r="B589" s="4" t="s">
        <v>99</v>
      </c>
      <c r="C589" s="5">
        <f t="shared" si="100"/>
        <v>0</v>
      </c>
      <c r="D589" s="5">
        <f t="shared" si="100"/>
        <v>0</v>
      </c>
      <c r="E589" s="5">
        <f t="shared" si="100"/>
        <v>0</v>
      </c>
      <c r="F589" s="5">
        <f t="shared" si="100"/>
        <v>0</v>
      </c>
    </row>
    <row r="590" spans="1:6" ht="12.75">
      <c r="A590" s="7" t="s">
        <v>100</v>
      </c>
      <c r="B590" s="4" t="s">
        <v>101</v>
      </c>
      <c r="C590" s="5">
        <f t="shared" si="100"/>
        <v>0</v>
      </c>
      <c r="D590" s="5">
        <f t="shared" si="100"/>
        <v>0</v>
      </c>
      <c r="E590" s="5">
        <f t="shared" si="100"/>
        <v>0</v>
      </c>
      <c r="F590" s="5">
        <f t="shared" si="100"/>
        <v>0</v>
      </c>
    </row>
    <row r="591" spans="1:6" ht="12.75">
      <c r="A591" s="7" t="s">
        <v>102</v>
      </c>
      <c r="B591" s="4" t="s">
        <v>103</v>
      </c>
      <c r="C591" s="5">
        <f t="shared" si="100"/>
        <v>0</v>
      </c>
      <c r="D591" s="5">
        <f t="shared" si="100"/>
        <v>0</v>
      </c>
      <c r="E591" s="5">
        <f t="shared" si="100"/>
        <v>0</v>
      </c>
      <c r="F591" s="5">
        <f t="shared" si="100"/>
        <v>0</v>
      </c>
    </row>
    <row r="592" spans="1:6" ht="12.75">
      <c r="A592" s="7" t="s">
        <v>110</v>
      </c>
      <c r="B592" s="4" t="s">
        <v>111</v>
      </c>
      <c r="C592" s="5">
        <f>'sursa 02'!C509</f>
        <v>0</v>
      </c>
      <c r="D592" s="5">
        <f>'sursa 02'!D509</f>
        <v>0</v>
      </c>
      <c r="E592" s="5">
        <f>'sursa 02'!E509</f>
        <v>0</v>
      </c>
      <c r="F592" s="5">
        <f>'sursa 02'!F509</f>
        <v>0</v>
      </c>
    </row>
    <row r="593" spans="1:8" ht="12.75">
      <c r="A593" s="7" t="s">
        <v>317</v>
      </c>
      <c r="B593" s="4" t="s">
        <v>318</v>
      </c>
      <c r="C593" s="5">
        <f>C594</f>
        <v>0</v>
      </c>
      <c r="D593" s="5">
        <f>D594</f>
        <v>57458000</v>
      </c>
      <c r="E593" s="5">
        <f>E594</f>
        <v>-165000</v>
      </c>
      <c r="F593" s="5">
        <f>F594</f>
        <v>57293000</v>
      </c>
      <c r="G593" s="12"/>
      <c r="H593" s="12"/>
    </row>
    <row r="594" spans="1:6" ht="12.75">
      <c r="A594" s="7" t="s">
        <v>274</v>
      </c>
      <c r="B594" s="4" t="s">
        <v>89</v>
      </c>
      <c r="C594" s="5">
        <f>C595+C599+C606+C602</f>
        <v>0</v>
      </c>
      <c r="D594" s="5">
        <f>D595+D599+D606+D602</f>
        <v>57458000</v>
      </c>
      <c r="E594" s="5">
        <f>E595+E599+E606+E602</f>
        <v>-165000</v>
      </c>
      <c r="F594" s="5">
        <f>F595+F599+F606+F602</f>
        <v>57293000</v>
      </c>
    </row>
    <row r="595" spans="1:6" ht="26.25">
      <c r="A595" s="7" t="s">
        <v>275</v>
      </c>
      <c r="B595" s="4" t="s">
        <v>276</v>
      </c>
      <c r="C595" s="5">
        <f>C596</f>
        <v>0</v>
      </c>
      <c r="D595" s="5">
        <f>D596</f>
        <v>104000</v>
      </c>
      <c r="E595" s="5">
        <f>E596</f>
        <v>0</v>
      </c>
      <c r="F595" s="5">
        <f>F596</f>
        <v>104000</v>
      </c>
    </row>
    <row r="596" spans="1:6" ht="12.75">
      <c r="A596" s="7" t="s">
        <v>277</v>
      </c>
      <c r="B596" s="4" t="s">
        <v>278</v>
      </c>
      <c r="C596" s="5">
        <f>C597+C598</f>
        <v>0</v>
      </c>
      <c r="D596" s="5">
        <f>D597+D598</f>
        <v>104000</v>
      </c>
      <c r="E596" s="5">
        <f>E597+E598</f>
        <v>0</v>
      </c>
      <c r="F596" s="5">
        <f>F597+F598</f>
        <v>104000</v>
      </c>
    </row>
    <row r="597" spans="1:6" ht="26.25">
      <c r="A597" s="7" t="s">
        <v>279</v>
      </c>
      <c r="B597" s="4" t="s">
        <v>280</v>
      </c>
      <c r="C597" s="5"/>
      <c r="D597" s="5"/>
      <c r="E597" s="5"/>
      <c r="F597" s="5"/>
    </row>
    <row r="598" spans="1:6" ht="12.75">
      <c r="A598" s="7" t="s">
        <v>281</v>
      </c>
      <c r="B598" s="4" t="s">
        <v>282</v>
      </c>
      <c r="C598" s="5">
        <f>'sursa 02'!C515</f>
        <v>0</v>
      </c>
      <c r="D598" s="5">
        <f>'sursa 02'!D515</f>
        <v>104000</v>
      </c>
      <c r="E598" s="5">
        <f>'sursa 02'!E515</f>
        <v>0</v>
      </c>
      <c r="F598" s="5">
        <f>'sursa 02'!F515</f>
        <v>104000</v>
      </c>
    </row>
    <row r="599" spans="1:6" ht="12.75">
      <c r="A599" s="7" t="s">
        <v>283</v>
      </c>
      <c r="B599" s="4" t="s">
        <v>284</v>
      </c>
      <c r="C599" s="5">
        <f aca="true" t="shared" si="101" ref="C599:F600">C600</f>
        <v>0</v>
      </c>
      <c r="D599" s="5">
        <f t="shared" si="101"/>
        <v>0</v>
      </c>
      <c r="E599" s="5">
        <f t="shared" si="101"/>
        <v>0</v>
      </c>
      <c r="F599" s="5">
        <f t="shared" si="101"/>
        <v>0</v>
      </c>
    </row>
    <row r="600" spans="1:6" ht="26.25">
      <c r="A600" s="7" t="s">
        <v>285</v>
      </c>
      <c r="B600" s="4" t="s">
        <v>286</v>
      </c>
      <c r="C600" s="5">
        <f t="shared" si="101"/>
        <v>0</v>
      </c>
      <c r="D600" s="5">
        <f t="shared" si="101"/>
        <v>0</v>
      </c>
      <c r="E600" s="5">
        <f t="shared" si="101"/>
        <v>0</v>
      </c>
      <c r="F600" s="5">
        <f t="shared" si="101"/>
        <v>0</v>
      </c>
    </row>
    <row r="601" spans="1:6" ht="12.75">
      <c r="A601" s="7" t="s">
        <v>287</v>
      </c>
      <c r="B601" s="4" t="s">
        <v>288</v>
      </c>
      <c r="C601" s="5">
        <f>'sursa 02'!C518</f>
        <v>0</v>
      </c>
      <c r="D601" s="5">
        <f>'sursa 02'!D518</f>
        <v>0</v>
      </c>
      <c r="E601" s="5">
        <f>'sursa 02'!E518</f>
        <v>0</v>
      </c>
      <c r="F601" s="5">
        <f>'sursa 02'!F518</f>
        <v>0</v>
      </c>
    </row>
    <row r="602" spans="1:6" ht="39">
      <c r="A602" s="7" t="s">
        <v>90</v>
      </c>
      <c r="B602" s="4" t="s">
        <v>91</v>
      </c>
      <c r="C602" s="5">
        <f>C603</f>
        <v>0</v>
      </c>
      <c r="D602" s="5">
        <f>D603</f>
        <v>46066000</v>
      </c>
      <c r="E602" s="5">
        <f>E603</f>
        <v>0</v>
      </c>
      <c r="F602" s="5">
        <f>F603</f>
        <v>46066000</v>
      </c>
    </row>
    <row r="603" spans="1:6" ht="26.25">
      <c r="A603" s="7" t="s">
        <v>92</v>
      </c>
      <c r="B603" s="4" t="s">
        <v>93</v>
      </c>
      <c r="C603" s="5">
        <f>C604+C605</f>
        <v>0</v>
      </c>
      <c r="D603" s="5">
        <f>D604+D605</f>
        <v>46066000</v>
      </c>
      <c r="E603" s="5">
        <f>E604+E605</f>
        <v>0</v>
      </c>
      <c r="F603" s="5">
        <f>F604+F605</f>
        <v>46066000</v>
      </c>
    </row>
    <row r="604" spans="1:6" ht="12.75">
      <c r="A604" s="7" t="s">
        <v>94</v>
      </c>
      <c r="B604" s="4" t="s">
        <v>95</v>
      </c>
      <c r="C604" s="5">
        <f>'sursa 10'!C196</f>
        <v>0</v>
      </c>
      <c r="D604" s="5">
        <f>'sursa 10'!D196</f>
        <v>2500000</v>
      </c>
      <c r="E604" s="5">
        <f>'sursa 10'!E196</f>
        <v>0</v>
      </c>
      <c r="F604" s="5">
        <f>'sursa 10'!F196</f>
        <v>2500000</v>
      </c>
    </row>
    <row r="605" spans="1:6" ht="12.75">
      <c r="A605" s="7" t="s">
        <v>96</v>
      </c>
      <c r="B605" s="4" t="s">
        <v>97</v>
      </c>
      <c r="C605" s="5">
        <f>'sursa 10'!C197</f>
        <v>0</v>
      </c>
      <c r="D605" s="5">
        <f>'sursa 10'!D197</f>
        <v>43566000</v>
      </c>
      <c r="E605" s="5">
        <f>'sursa 10'!E197</f>
        <v>0</v>
      </c>
      <c r="F605" s="5">
        <f>'sursa 10'!F197</f>
        <v>43566000</v>
      </c>
    </row>
    <row r="606" spans="1:6" ht="12.75">
      <c r="A606" s="7" t="s">
        <v>98</v>
      </c>
      <c r="B606" s="4" t="s">
        <v>99</v>
      </c>
      <c r="C606" s="5">
        <f>C607+C613</f>
        <v>0</v>
      </c>
      <c r="D606" s="5">
        <f>D607+D613</f>
        <v>11288000</v>
      </c>
      <c r="E606" s="5">
        <f>E607+E613</f>
        <v>-165000</v>
      </c>
      <c r="F606" s="5">
        <f>F607+F613</f>
        <v>11123000</v>
      </c>
    </row>
    <row r="607" spans="1:6" ht="12.75">
      <c r="A607" s="7" t="s">
        <v>100</v>
      </c>
      <c r="B607" s="4" t="s">
        <v>101</v>
      </c>
      <c r="C607" s="5">
        <f>C608</f>
        <v>0</v>
      </c>
      <c r="D607" s="5">
        <f>D608</f>
        <v>10308000</v>
      </c>
      <c r="E607" s="5">
        <f>E608</f>
        <v>-165000</v>
      </c>
      <c r="F607" s="5">
        <f>F608</f>
        <v>10143000</v>
      </c>
    </row>
    <row r="608" spans="1:6" ht="12.75">
      <c r="A608" s="7" t="s">
        <v>102</v>
      </c>
      <c r="B608" s="4" t="s">
        <v>103</v>
      </c>
      <c r="C608" s="5">
        <f>C609+C610+C612+C611</f>
        <v>0</v>
      </c>
      <c r="D608" s="5">
        <f>D609+D610+D612+D611</f>
        <v>10308000</v>
      </c>
      <c r="E608" s="5">
        <f>E609+E610+E612+E611</f>
        <v>-165000</v>
      </c>
      <c r="F608" s="5">
        <f>F609+F610+F612+F611</f>
        <v>10143000</v>
      </c>
    </row>
    <row r="609" spans="1:6" ht="14.25">
      <c r="A609" s="7" t="s">
        <v>104</v>
      </c>
      <c r="B609" s="4" t="s">
        <v>105</v>
      </c>
      <c r="C609" s="5">
        <f>'sursa 10'!C201</f>
        <v>0</v>
      </c>
      <c r="D609" s="5">
        <f>'sursa 10'!D201</f>
        <v>2397000</v>
      </c>
      <c r="E609" s="5">
        <f>'sursa 10'!E201</f>
        <v>0</v>
      </c>
      <c r="F609" s="5">
        <f>'sursa 10'!F201</f>
        <v>2397000</v>
      </c>
    </row>
    <row r="610" spans="1:6" ht="14.25">
      <c r="A610" s="7" t="s">
        <v>106</v>
      </c>
      <c r="B610" s="4" t="s">
        <v>107</v>
      </c>
      <c r="C610" s="5">
        <f>'sursa 10'!C202</f>
        <v>0</v>
      </c>
      <c r="D610" s="5">
        <f>'sursa 10'!D202</f>
        <v>5767000</v>
      </c>
      <c r="E610" s="5">
        <f>'sursa 10'!E202</f>
        <v>15000</v>
      </c>
      <c r="F610" s="5">
        <f>'sursa 10'!F202</f>
        <v>5782000</v>
      </c>
    </row>
    <row r="611" spans="1:6" ht="14.25">
      <c r="A611" s="7" t="s">
        <v>108</v>
      </c>
      <c r="B611" s="4" t="s">
        <v>109</v>
      </c>
      <c r="C611" s="5">
        <f>'sursa 10'!C203</f>
        <v>0</v>
      </c>
      <c r="D611" s="5">
        <f>'sursa 10'!D203</f>
        <v>530000</v>
      </c>
      <c r="E611" s="5">
        <f>'sursa 10'!E203</f>
        <v>80000</v>
      </c>
      <c r="F611" s="5">
        <f>'sursa 10'!F203</f>
        <v>610000</v>
      </c>
    </row>
    <row r="612" spans="1:6" ht="14.25">
      <c r="A612" s="7" t="s">
        <v>110</v>
      </c>
      <c r="B612" s="4" t="s">
        <v>111</v>
      </c>
      <c r="C612" s="5">
        <f>'sursa 10'!C204</f>
        <v>0</v>
      </c>
      <c r="D612" s="5">
        <f>'sursa 10'!D204</f>
        <v>1614000</v>
      </c>
      <c r="E612" s="5">
        <f>'sursa 10'!E204</f>
        <v>-260000</v>
      </c>
      <c r="F612" s="5">
        <f>'sursa 10'!F204</f>
        <v>1354000</v>
      </c>
    </row>
    <row r="613" spans="1:6" ht="14.25">
      <c r="A613" s="7" t="s">
        <v>112</v>
      </c>
      <c r="B613" s="4" t="s">
        <v>113</v>
      </c>
      <c r="C613" s="5">
        <f>'sursa 10'!C205</f>
        <v>0</v>
      </c>
      <c r="D613" s="5">
        <f>'sursa 10'!D205</f>
        <v>980000</v>
      </c>
      <c r="E613" s="5">
        <f>'sursa 10'!E205</f>
        <v>0</v>
      </c>
      <c r="F613" s="5">
        <f>'sursa 10'!F205</f>
        <v>980000</v>
      </c>
    </row>
    <row r="614" spans="1:6" ht="26.25">
      <c r="A614" s="7" t="s">
        <v>319</v>
      </c>
      <c r="B614" s="4" t="s">
        <v>320</v>
      </c>
      <c r="C614" s="5">
        <f>C615</f>
        <v>0</v>
      </c>
      <c r="D614" s="5">
        <f>D615</f>
        <v>12371000</v>
      </c>
      <c r="E614" s="5">
        <f>E615</f>
        <v>66000</v>
      </c>
      <c r="F614" s="5">
        <f>F615</f>
        <v>12437000</v>
      </c>
    </row>
    <row r="615" spans="1:6" ht="12.75">
      <c r="A615" s="7" t="s">
        <v>274</v>
      </c>
      <c r="B615" s="4" t="s">
        <v>89</v>
      </c>
      <c r="C615" s="5">
        <f>C616+C619+C622+C627</f>
        <v>0</v>
      </c>
      <c r="D615" s="5">
        <f>D616+D619+D622+D627</f>
        <v>12371000</v>
      </c>
      <c r="E615" s="5">
        <f>E616+E619+E622+E627</f>
        <v>66000</v>
      </c>
      <c r="F615" s="5">
        <f>F616+F619+F622+F627</f>
        <v>12437000</v>
      </c>
    </row>
    <row r="616" spans="1:6" ht="26.25">
      <c r="A616" s="7" t="s">
        <v>275</v>
      </c>
      <c r="B616" s="4" t="s">
        <v>276</v>
      </c>
      <c r="C616" s="5">
        <f aca="true" t="shared" si="102" ref="C616:F617">C617</f>
        <v>0</v>
      </c>
      <c r="D616" s="5">
        <f t="shared" si="102"/>
        <v>0</v>
      </c>
      <c r="E616" s="5">
        <f t="shared" si="102"/>
        <v>0</v>
      </c>
      <c r="F616" s="5">
        <f t="shared" si="102"/>
        <v>0</v>
      </c>
    </row>
    <row r="617" spans="1:6" ht="12.75">
      <c r="A617" s="7" t="s">
        <v>277</v>
      </c>
      <c r="B617" s="4" t="s">
        <v>278</v>
      </c>
      <c r="C617" s="5">
        <f t="shared" si="102"/>
        <v>0</v>
      </c>
      <c r="D617" s="5">
        <f t="shared" si="102"/>
        <v>0</v>
      </c>
      <c r="E617" s="5">
        <f t="shared" si="102"/>
        <v>0</v>
      </c>
      <c r="F617" s="5">
        <f t="shared" si="102"/>
        <v>0</v>
      </c>
    </row>
    <row r="618" spans="1:6" ht="12.75">
      <c r="A618" s="7" t="s">
        <v>281</v>
      </c>
      <c r="B618" s="4" t="s">
        <v>282</v>
      </c>
      <c r="C618" s="5"/>
      <c r="D618" s="5"/>
      <c r="E618" s="5"/>
      <c r="F618" s="5"/>
    </row>
    <row r="619" spans="1:6" ht="39">
      <c r="A619" s="7" t="s">
        <v>291</v>
      </c>
      <c r="B619" s="4" t="s">
        <v>292</v>
      </c>
      <c r="C619" s="5">
        <f aca="true" t="shared" si="103" ref="C619:F620">C620</f>
        <v>0</v>
      </c>
      <c r="D619" s="5">
        <f t="shared" si="103"/>
        <v>1949000</v>
      </c>
      <c r="E619" s="5">
        <f t="shared" si="103"/>
        <v>0</v>
      </c>
      <c r="F619" s="5">
        <f t="shared" si="103"/>
        <v>1949000</v>
      </c>
    </row>
    <row r="620" spans="1:6" ht="26.25">
      <c r="A620" s="7" t="s">
        <v>293</v>
      </c>
      <c r="B620" s="4" t="s">
        <v>294</v>
      </c>
      <c r="C620" s="5">
        <f t="shared" si="103"/>
        <v>0</v>
      </c>
      <c r="D620" s="5">
        <f t="shared" si="103"/>
        <v>1949000</v>
      </c>
      <c r="E620" s="5">
        <f t="shared" si="103"/>
        <v>0</v>
      </c>
      <c r="F620" s="5">
        <f t="shared" si="103"/>
        <v>1949000</v>
      </c>
    </row>
    <row r="621" spans="1:6" ht="12.75">
      <c r="A621" s="7" t="s">
        <v>295</v>
      </c>
      <c r="B621" s="4" t="s">
        <v>296</v>
      </c>
      <c r="C621" s="5">
        <f>'sursa 02'!C530</f>
        <v>0</v>
      </c>
      <c r="D621" s="5">
        <f>'sursa 02'!D530</f>
        <v>1949000</v>
      </c>
      <c r="E621" s="5">
        <f>'sursa 02'!E530</f>
        <v>0</v>
      </c>
      <c r="F621" s="5">
        <f>'sursa 02'!F530</f>
        <v>1949000</v>
      </c>
    </row>
    <row r="622" spans="1:6" ht="39">
      <c r="A622" s="7" t="s">
        <v>90</v>
      </c>
      <c r="B622" s="4" t="s">
        <v>91</v>
      </c>
      <c r="C622" s="5">
        <f>C623</f>
        <v>0</v>
      </c>
      <c r="D622" s="5">
        <f>D623</f>
        <v>7819000</v>
      </c>
      <c r="E622" s="5">
        <f>E623</f>
        <v>0</v>
      </c>
      <c r="F622" s="5">
        <f>F623</f>
        <v>7819000</v>
      </c>
    </row>
    <row r="623" spans="1:6" ht="26.25">
      <c r="A623" s="7" t="s">
        <v>92</v>
      </c>
      <c r="B623" s="4" t="s">
        <v>93</v>
      </c>
      <c r="C623" s="5">
        <f>C624+C625+C626</f>
        <v>0</v>
      </c>
      <c r="D623" s="5">
        <f>D624+D625+D626</f>
        <v>7819000</v>
      </c>
      <c r="E623" s="5">
        <f>E624+E625+E626</f>
        <v>0</v>
      </c>
      <c r="F623" s="5">
        <f>F624+F625+F626</f>
        <v>7819000</v>
      </c>
    </row>
    <row r="624" spans="1:6" ht="12.75">
      <c r="A624" s="7" t="s">
        <v>94</v>
      </c>
      <c r="B624" s="4" t="s">
        <v>95</v>
      </c>
      <c r="C624" s="5">
        <f>'sursa 02'!C533</f>
        <v>0</v>
      </c>
      <c r="D624" s="5">
        <f>'sursa 02'!D533</f>
        <v>956000</v>
      </c>
      <c r="E624" s="5">
        <f>'sursa 02'!E533</f>
        <v>0</v>
      </c>
      <c r="F624" s="5">
        <f>'sursa 02'!F533</f>
        <v>956000</v>
      </c>
    </row>
    <row r="625" spans="1:6" ht="12.75">
      <c r="A625" s="7" t="s">
        <v>96</v>
      </c>
      <c r="B625" s="4" t="s">
        <v>97</v>
      </c>
      <c r="C625" s="5">
        <f>'sursa 02'!C534</f>
        <v>0</v>
      </c>
      <c r="D625" s="5">
        <f>'sursa 02'!D534</f>
        <v>5414000</v>
      </c>
      <c r="E625" s="5">
        <f>'sursa 02'!E534</f>
        <v>0</v>
      </c>
      <c r="F625" s="5">
        <f>'sursa 02'!F534</f>
        <v>5414000</v>
      </c>
    </row>
    <row r="626" spans="1:6" ht="12.75">
      <c r="A626" s="7" t="s">
        <v>295</v>
      </c>
      <c r="B626" s="4" t="s">
        <v>297</v>
      </c>
      <c r="C626" s="5">
        <f>'sursa 02'!C535</f>
        <v>0</v>
      </c>
      <c r="D626" s="5">
        <f>'sursa 02'!D535</f>
        <v>1449000</v>
      </c>
      <c r="E626" s="5">
        <f>'sursa 02'!E535</f>
        <v>0</v>
      </c>
      <c r="F626" s="5">
        <f>'sursa 02'!F535</f>
        <v>1449000</v>
      </c>
    </row>
    <row r="627" spans="1:6" ht="12.75">
      <c r="A627" s="7" t="s">
        <v>98</v>
      </c>
      <c r="B627" s="4" t="s">
        <v>99</v>
      </c>
      <c r="C627" s="5">
        <f aca="true" t="shared" si="104" ref="C627:F628">C628</f>
        <v>0</v>
      </c>
      <c r="D627" s="5">
        <f t="shared" si="104"/>
        <v>2603000</v>
      </c>
      <c r="E627" s="5">
        <f t="shared" si="104"/>
        <v>66000</v>
      </c>
      <c r="F627" s="5">
        <f t="shared" si="104"/>
        <v>2669000</v>
      </c>
    </row>
    <row r="628" spans="1:6" ht="12.75">
      <c r="A628" s="7" t="s">
        <v>100</v>
      </c>
      <c r="B628" s="4" t="s">
        <v>101</v>
      </c>
      <c r="C628" s="5">
        <f t="shared" si="104"/>
        <v>0</v>
      </c>
      <c r="D628" s="5">
        <f t="shared" si="104"/>
        <v>2603000</v>
      </c>
      <c r="E628" s="5">
        <f t="shared" si="104"/>
        <v>66000</v>
      </c>
      <c r="F628" s="5">
        <f t="shared" si="104"/>
        <v>2669000</v>
      </c>
    </row>
    <row r="629" spans="1:6" ht="12.75">
      <c r="A629" s="7" t="s">
        <v>102</v>
      </c>
      <c r="B629" s="4" t="s">
        <v>103</v>
      </c>
      <c r="C629" s="5">
        <f>C631+C630</f>
        <v>0</v>
      </c>
      <c r="D629" s="5">
        <f>D631+D630</f>
        <v>2603000</v>
      </c>
      <c r="E629" s="5">
        <f>E631+E630</f>
        <v>66000</v>
      </c>
      <c r="F629" s="5">
        <f>F631+F630</f>
        <v>2669000</v>
      </c>
    </row>
    <row r="630" spans="1:6" ht="12.75">
      <c r="A630" s="7" t="s">
        <v>106</v>
      </c>
      <c r="B630" s="4" t="s">
        <v>107</v>
      </c>
      <c r="C630" s="5">
        <f>'sursa 02'!C539</f>
        <v>0</v>
      </c>
      <c r="D630" s="5">
        <f>'sursa 02'!D539</f>
        <v>80000</v>
      </c>
      <c r="E630" s="5">
        <f>'sursa 02'!E539</f>
        <v>0</v>
      </c>
      <c r="F630" s="5">
        <f>'sursa 02'!F539</f>
        <v>80000</v>
      </c>
    </row>
    <row r="631" spans="1:6" ht="12.75">
      <c r="A631" s="7" t="s">
        <v>110</v>
      </c>
      <c r="B631" s="4" t="s">
        <v>111</v>
      </c>
      <c r="C631" s="5">
        <f>'sursa 02'!C540+'sursa 10'!C211</f>
        <v>0</v>
      </c>
      <c r="D631" s="5">
        <f>'sursa 02'!D540+'sursa 10'!D211</f>
        <v>2523000</v>
      </c>
      <c r="E631" s="5">
        <f>'sursa 02'!E540+'sursa 10'!E211</f>
        <v>66000</v>
      </c>
      <c r="F631" s="5">
        <f>'sursa 02'!F540+'sursa 10'!F211</f>
        <v>2589000</v>
      </c>
    </row>
    <row r="632" spans="1:8" ht="39">
      <c r="A632" s="7" t="s">
        <v>345</v>
      </c>
      <c r="B632" s="4" t="s">
        <v>322</v>
      </c>
      <c r="C632" s="5">
        <f>C633</f>
        <v>0</v>
      </c>
      <c r="D632" s="5">
        <f>D633</f>
        <v>3682000</v>
      </c>
      <c r="E632" s="5">
        <f>E633</f>
        <v>0</v>
      </c>
      <c r="F632" s="5">
        <f>F633</f>
        <v>3682000</v>
      </c>
      <c r="H632" s="12"/>
    </row>
    <row r="633" spans="1:6" ht="12.75">
      <c r="A633" s="7" t="s">
        <v>274</v>
      </c>
      <c r="B633" s="4" t="s">
        <v>89</v>
      </c>
      <c r="C633" s="5">
        <f>C634+C643</f>
        <v>0</v>
      </c>
      <c r="D633" s="5">
        <f>D634+D643</f>
        <v>3682000</v>
      </c>
      <c r="E633" s="5">
        <f>E634+E643</f>
        <v>0</v>
      </c>
      <c r="F633" s="5">
        <f>F634+F643</f>
        <v>3682000</v>
      </c>
    </row>
    <row r="634" spans="1:6" ht="39">
      <c r="A634" s="7" t="s">
        <v>90</v>
      </c>
      <c r="B634" s="4" t="s">
        <v>91</v>
      </c>
      <c r="C634" s="5">
        <f>C637+C635+C640</f>
        <v>0</v>
      </c>
      <c r="D634" s="5">
        <f>D637+D635+D640</f>
        <v>2769000</v>
      </c>
      <c r="E634" s="5">
        <f>E637+E635+E640</f>
        <v>0</v>
      </c>
      <c r="F634" s="5">
        <f>F637+F635+F640</f>
        <v>2769000</v>
      </c>
    </row>
    <row r="635" spans="1:6" ht="26.25">
      <c r="A635" s="7" t="s">
        <v>92</v>
      </c>
      <c r="B635" s="4" t="s">
        <v>93</v>
      </c>
      <c r="C635" s="5">
        <f>C636</f>
        <v>0</v>
      </c>
      <c r="D635" s="5">
        <f>D636</f>
        <v>0</v>
      </c>
      <c r="E635" s="5">
        <f>E636</f>
        <v>0</v>
      </c>
      <c r="F635" s="5">
        <f>F636</f>
        <v>0</v>
      </c>
    </row>
    <row r="636" spans="1:6" ht="12.75">
      <c r="A636" s="7" t="s">
        <v>96</v>
      </c>
      <c r="B636" s="4" t="s">
        <v>97</v>
      </c>
      <c r="C636" s="5">
        <f>'sursa 02'!C545</f>
        <v>0</v>
      </c>
      <c r="D636" s="5">
        <f>'sursa 02'!D545</f>
        <v>0</v>
      </c>
      <c r="E636" s="5">
        <f>'sursa 02'!E545</f>
        <v>0</v>
      </c>
      <c r="F636" s="5">
        <f>'sursa 02'!F545</f>
        <v>0</v>
      </c>
    </row>
    <row r="637" spans="1:6" ht="12.75">
      <c r="A637" s="7" t="s">
        <v>298</v>
      </c>
      <c r="B637" s="4" t="s">
        <v>299</v>
      </c>
      <c r="C637" s="5">
        <f>C638+C639</f>
        <v>0</v>
      </c>
      <c r="D637" s="5">
        <f>D638+D639</f>
        <v>2084000</v>
      </c>
      <c r="E637" s="5">
        <f>E638+E639</f>
        <v>0</v>
      </c>
      <c r="F637" s="5">
        <f>F638+F639</f>
        <v>2084000</v>
      </c>
    </row>
    <row r="638" spans="1:6" ht="12.75">
      <c r="A638" s="7" t="s">
        <v>94</v>
      </c>
      <c r="B638" s="4" t="s">
        <v>300</v>
      </c>
      <c r="C638" s="5">
        <f>'sursa 02'!C547</f>
        <v>0</v>
      </c>
      <c r="D638" s="5">
        <f>'sursa 02'!D547</f>
        <v>325000</v>
      </c>
      <c r="E638" s="5">
        <f>'sursa 02'!E547</f>
        <v>0</v>
      </c>
      <c r="F638" s="5">
        <f>'sursa 02'!F547</f>
        <v>325000</v>
      </c>
    </row>
    <row r="639" spans="1:6" ht="12.75">
      <c r="A639" s="7" t="s">
        <v>96</v>
      </c>
      <c r="B639" s="4" t="s">
        <v>301</v>
      </c>
      <c r="C639" s="5">
        <f>'sursa 02'!C548</f>
        <v>0</v>
      </c>
      <c r="D639" s="5">
        <f>'sursa 02'!D548</f>
        <v>1759000</v>
      </c>
      <c r="E639" s="5">
        <f>'sursa 02'!E548</f>
        <v>0</v>
      </c>
      <c r="F639" s="5">
        <f>'sursa 02'!F548</f>
        <v>1759000</v>
      </c>
    </row>
    <row r="640" spans="1:6" ht="26.25">
      <c r="A640" s="7" t="s">
        <v>413</v>
      </c>
      <c r="B640" s="4" t="s">
        <v>415</v>
      </c>
      <c r="C640" s="5">
        <f>C641+C642</f>
        <v>0</v>
      </c>
      <c r="D640" s="5">
        <f>D641+D642</f>
        <v>685000</v>
      </c>
      <c r="E640" s="5">
        <f>E641+E642</f>
        <v>0</v>
      </c>
      <c r="F640" s="5">
        <f>F641+F642</f>
        <v>685000</v>
      </c>
    </row>
    <row r="641" spans="1:6" ht="12.75">
      <c r="A641" s="7" t="s">
        <v>94</v>
      </c>
      <c r="B641" s="20">
        <v>58083101</v>
      </c>
      <c r="C641" s="5">
        <f>'sursa 08'!C35</f>
        <v>0</v>
      </c>
      <c r="D641" s="5">
        <f>'sursa 08'!D35</f>
        <v>103000</v>
      </c>
      <c r="E641" s="5">
        <f>'sursa 08'!E35</f>
        <v>0</v>
      </c>
      <c r="F641" s="5">
        <f>'sursa 08'!F35</f>
        <v>103000</v>
      </c>
    </row>
    <row r="642" spans="1:6" ht="12.75">
      <c r="A642" s="7" t="s">
        <v>96</v>
      </c>
      <c r="B642" s="20">
        <v>58083102</v>
      </c>
      <c r="C642" s="5">
        <f>'sursa 08'!C36</f>
        <v>0</v>
      </c>
      <c r="D642" s="5">
        <f>'sursa 08'!D36</f>
        <v>582000</v>
      </c>
      <c r="E642" s="5">
        <f>'sursa 08'!E36</f>
        <v>0</v>
      </c>
      <c r="F642" s="5">
        <f>'sursa 08'!F36</f>
        <v>582000</v>
      </c>
    </row>
    <row r="643" spans="1:6" ht="12.75">
      <c r="A643" s="7" t="s">
        <v>98</v>
      </c>
      <c r="B643" s="4" t="s">
        <v>99</v>
      </c>
      <c r="C643" s="5">
        <f aca="true" t="shared" si="105" ref="C643:F644">C644</f>
        <v>0</v>
      </c>
      <c r="D643" s="5">
        <f t="shared" si="105"/>
        <v>913000</v>
      </c>
      <c r="E643" s="5">
        <f t="shared" si="105"/>
        <v>0</v>
      </c>
      <c r="F643" s="5">
        <f t="shared" si="105"/>
        <v>913000</v>
      </c>
    </row>
    <row r="644" spans="1:6" ht="12.75">
      <c r="A644" s="7" t="s">
        <v>100</v>
      </c>
      <c r="B644" s="4" t="s">
        <v>101</v>
      </c>
      <c r="C644" s="5">
        <f t="shared" si="105"/>
        <v>0</v>
      </c>
      <c r="D644" s="5">
        <f t="shared" si="105"/>
        <v>913000</v>
      </c>
      <c r="E644" s="5">
        <f t="shared" si="105"/>
        <v>0</v>
      </c>
      <c r="F644" s="5">
        <f t="shared" si="105"/>
        <v>913000</v>
      </c>
    </row>
    <row r="645" spans="1:6" ht="12.75">
      <c r="A645" s="7" t="s">
        <v>102</v>
      </c>
      <c r="B645" s="4" t="s">
        <v>103</v>
      </c>
      <c r="C645" s="5">
        <f>C646+C647+C648+C649</f>
        <v>0</v>
      </c>
      <c r="D645" s="5">
        <f>D646+D647+D648+D649</f>
        <v>913000</v>
      </c>
      <c r="E645" s="5">
        <f>E646+E647+E648+E649</f>
        <v>0</v>
      </c>
      <c r="F645" s="5">
        <f>F646+F647+F648+F649</f>
        <v>913000</v>
      </c>
    </row>
    <row r="646" spans="1:6" ht="12.75">
      <c r="A646" s="7" t="s">
        <v>104</v>
      </c>
      <c r="B646" s="4" t="s">
        <v>105</v>
      </c>
      <c r="C646" s="5">
        <f>'sursa 02'!C554</f>
        <v>0</v>
      </c>
      <c r="D646" s="5">
        <f>'sursa 02'!D554</f>
        <v>236000</v>
      </c>
      <c r="E646" s="5">
        <f>'sursa 02'!E554</f>
        <v>26400</v>
      </c>
      <c r="F646" s="5">
        <f>'sursa 02'!F554</f>
        <v>262400</v>
      </c>
    </row>
    <row r="647" spans="1:6" ht="12.75">
      <c r="A647" s="7" t="s">
        <v>106</v>
      </c>
      <c r="B647" s="4" t="s">
        <v>107</v>
      </c>
      <c r="C647" s="5">
        <f>'sursa 02'!C555</f>
        <v>0</v>
      </c>
      <c r="D647" s="5">
        <f>'sursa 02'!D555</f>
        <v>602500</v>
      </c>
      <c r="E647" s="5">
        <f>'sursa 02'!E555</f>
        <v>-26400</v>
      </c>
      <c r="F647" s="5">
        <f>'sursa 02'!F555</f>
        <v>576100</v>
      </c>
    </row>
    <row r="648" spans="1:6" ht="12.75">
      <c r="A648" s="7" t="s">
        <v>108</v>
      </c>
      <c r="B648" s="4" t="s">
        <v>109</v>
      </c>
      <c r="C648" s="5">
        <f>'sursa 02'!C556</f>
        <v>0</v>
      </c>
      <c r="D648" s="5">
        <f>'sursa 02'!D556</f>
        <v>74500</v>
      </c>
      <c r="E648" s="5">
        <f>'sursa 02'!E556</f>
        <v>0</v>
      </c>
      <c r="F648" s="5">
        <f>'sursa 02'!F556</f>
        <v>74500</v>
      </c>
    </row>
    <row r="649" spans="1:6" ht="12.75">
      <c r="A649" s="7" t="s">
        <v>110</v>
      </c>
      <c r="B649" s="4" t="s">
        <v>111</v>
      </c>
      <c r="C649" s="5">
        <f>'sursa 02'!C557</f>
        <v>0</v>
      </c>
      <c r="D649" s="5">
        <f>'sursa 02'!D557</f>
        <v>0</v>
      </c>
      <c r="E649" s="5">
        <f>'sursa 02'!E557</f>
        <v>0</v>
      </c>
      <c r="F649" s="5">
        <f>'sursa 02'!F557</f>
        <v>0</v>
      </c>
    </row>
    <row r="650" spans="1:6" ht="26.25">
      <c r="A650" s="7" t="s">
        <v>323</v>
      </c>
      <c r="B650" s="4" t="s">
        <v>324</v>
      </c>
      <c r="C650" s="5">
        <f>C651+C656</f>
        <v>0</v>
      </c>
      <c r="D650" s="5">
        <f>D651+D656</f>
        <v>779000</v>
      </c>
      <c r="E650" s="5">
        <f>E651+E656</f>
        <v>0</v>
      </c>
      <c r="F650" s="5">
        <f>F651+F656</f>
        <v>779000</v>
      </c>
    </row>
    <row r="651" spans="1:6" ht="26.25">
      <c r="A651" s="7" t="s">
        <v>325</v>
      </c>
      <c r="B651" s="4" t="s">
        <v>326</v>
      </c>
      <c r="C651" s="5">
        <f aca="true" t="shared" si="106" ref="C651:F654">C652</f>
        <v>0</v>
      </c>
      <c r="D651" s="5">
        <f t="shared" si="106"/>
        <v>779000</v>
      </c>
      <c r="E651" s="5">
        <f t="shared" si="106"/>
        <v>0</v>
      </c>
      <c r="F651" s="5">
        <f t="shared" si="106"/>
        <v>779000</v>
      </c>
    </row>
    <row r="652" spans="1:6" ht="12.75">
      <c r="A652" s="7" t="s">
        <v>274</v>
      </c>
      <c r="B652" s="4" t="s">
        <v>89</v>
      </c>
      <c r="C652" s="5">
        <f t="shared" si="106"/>
        <v>0</v>
      </c>
      <c r="D652" s="5">
        <f t="shared" si="106"/>
        <v>779000</v>
      </c>
      <c r="E652" s="5">
        <f t="shared" si="106"/>
        <v>0</v>
      </c>
      <c r="F652" s="5">
        <f t="shared" si="106"/>
        <v>779000</v>
      </c>
    </row>
    <row r="653" spans="1:6" ht="12.75">
      <c r="A653" s="7" t="s">
        <v>283</v>
      </c>
      <c r="B653" s="4" t="s">
        <v>284</v>
      </c>
      <c r="C653" s="5">
        <f t="shared" si="106"/>
        <v>0</v>
      </c>
      <c r="D653" s="5">
        <f t="shared" si="106"/>
        <v>779000</v>
      </c>
      <c r="E653" s="5">
        <f t="shared" si="106"/>
        <v>0</v>
      </c>
      <c r="F653" s="5">
        <f t="shared" si="106"/>
        <v>779000</v>
      </c>
    </row>
    <row r="654" spans="1:6" ht="26.25">
      <c r="A654" s="7" t="s">
        <v>285</v>
      </c>
      <c r="B654" s="4" t="s">
        <v>286</v>
      </c>
      <c r="C654" s="5">
        <f t="shared" si="106"/>
        <v>0</v>
      </c>
      <c r="D654" s="5">
        <f t="shared" si="106"/>
        <v>779000</v>
      </c>
      <c r="E654" s="5">
        <f t="shared" si="106"/>
        <v>0</v>
      </c>
      <c r="F654" s="5">
        <f t="shared" si="106"/>
        <v>779000</v>
      </c>
    </row>
    <row r="655" spans="1:6" ht="12.75">
      <c r="A655" s="7" t="s">
        <v>287</v>
      </c>
      <c r="B655" s="4" t="s">
        <v>288</v>
      </c>
      <c r="C655" s="5">
        <f>'sursa 02'!C563</f>
        <v>0</v>
      </c>
      <c r="D655" s="5">
        <f>'sursa 02'!D563</f>
        <v>779000</v>
      </c>
      <c r="E655" s="5">
        <f>'sursa 02'!E563</f>
        <v>0</v>
      </c>
      <c r="F655" s="5">
        <f>'sursa 02'!F563</f>
        <v>779000</v>
      </c>
    </row>
    <row r="656" spans="1:6" ht="12.75">
      <c r="A656" s="7" t="s">
        <v>327</v>
      </c>
      <c r="B656" s="4" t="s">
        <v>328</v>
      </c>
      <c r="C656" s="5">
        <f>C657</f>
        <v>0</v>
      </c>
      <c r="D656" s="5">
        <f>D657</f>
        <v>0</v>
      </c>
      <c r="E656" s="5">
        <f>E657</f>
        <v>0</v>
      </c>
      <c r="F656" s="5">
        <f>F657</f>
        <v>0</v>
      </c>
    </row>
    <row r="657" spans="1:6" ht="12.75">
      <c r="A657" s="7" t="s">
        <v>274</v>
      </c>
      <c r="B657" s="4" t="s">
        <v>89</v>
      </c>
      <c r="C657" s="5">
        <f>C658+C661</f>
        <v>0</v>
      </c>
      <c r="D657" s="5">
        <f>D658+D661</f>
        <v>0</v>
      </c>
      <c r="E657" s="5">
        <f>E658+E661</f>
        <v>0</v>
      </c>
      <c r="F657" s="5">
        <f>F658+F661</f>
        <v>0</v>
      </c>
    </row>
    <row r="658" spans="1:6" ht="39">
      <c r="A658" s="7" t="s">
        <v>291</v>
      </c>
      <c r="B658" s="4" t="s">
        <v>292</v>
      </c>
      <c r="C658" s="5">
        <f aca="true" t="shared" si="107" ref="C658:F659">C659</f>
        <v>0</v>
      </c>
      <c r="D658" s="5">
        <f t="shared" si="107"/>
        <v>0</v>
      </c>
      <c r="E658" s="5">
        <f t="shared" si="107"/>
        <v>0</v>
      </c>
      <c r="F658" s="5">
        <f t="shared" si="107"/>
        <v>0</v>
      </c>
    </row>
    <row r="659" spans="1:6" ht="26.25">
      <c r="A659" s="7" t="s">
        <v>293</v>
      </c>
      <c r="B659" s="4" t="s">
        <v>294</v>
      </c>
      <c r="C659" s="5">
        <f t="shared" si="107"/>
        <v>0</v>
      </c>
      <c r="D659" s="5">
        <f t="shared" si="107"/>
        <v>0</v>
      </c>
      <c r="E659" s="5">
        <f t="shared" si="107"/>
        <v>0</v>
      </c>
      <c r="F659" s="5">
        <f t="shared" si="107"/>
        <v>0</v>
      </c>
    </row>
    <row r="660" spans="1:6" ht="12.75">
      <c r="A660" s="7" t="s">
        <v>295</v>
      </c>
      <c r="B660" s="4" t="s">
        <v>296</v>
      </c>
      <c r="C660" s="5">
        <f>'sursa 02'!C568</f>
        <v>0</v>
      </c>
      <c r="D660" s="5">
        <f>'sursa 02'!D568</f>
        <v>0</v>
      </c>
      <c r="E660" s="5">
        <f>'sursa 02'!E568</f>
        <v>0</v>
      </c>
      <c r="F660" s="5">
        <f>'sursa 02'!F568</f>
        <v>0</v>
      </c>
    </row>
    <row r="661" spans="1:6" ht="12.75">
      <c r="A661" s="7" t="s">
        <v>98</v>
      </c>
      <c r="B661" s="4" t="s">
        <v>99</v>
      </c>
      <c r="C661" s="5">
        <f aca="true" t="shared" si="108" ref="C661:F662">C662</f>
        <v>0</v>
      </c>
      <c r="D661" s="5">
        <f t="shared" si="108"/>
        <v>0</v>
      </c>
      <c r="E661" s="5">
        <f t="shared" si="108"/>
        <v>0</v>
      </c>
      <c r="F661" s="5">
        <f t="shared" si="108"/>
        <v>0</v>
      </c>
    </row>
    <row r="662" spans="1:6" ht="12.75">
      <c r="A662" s="7" t="s">
        <v>100</v>
      </c>
      <c r="B662" s="4" t="s">
        <v>101</v>
      </c>
      <c r="C662" s="5">
        <f t="shared" si="108"/>
        <v>0</v>
      </c>
      <c r="D662" s="5">
        <f t="shared" si="108"/>
        <v>0</v>
      </c>
      <c r="E662" s="5">
        <f t="shared" si="108"/>
        <v>0</v>
      </c>
      <c r="F662" s="5">
        <f t="shared" si="108"/>
        <v>0</v>
      </c>
    </row>
    <row r="663" spans="1:6" ht="12.75">
      <c r="A663" s="7" t="s">
        <v>102</v>
      </c>
      <c r="B663" s="4" t="s">
        <v>103</v>
      </c>
      <c r="C663" s="5">
        <f>C665+C664</f>
        <v>0</v>
      </c>
      <c r="D663" s="5">
        <f>D665+D664</f>
        <v>0</v>
      </c>
      <c r="E663" s="5">
        <f>E665+E664</f>
        <v>0</v>
      </c>
      <c r="F663" s="5">
        <f>F665+F664</f>
        <v>0</v>
      </c>
    </row>
    <row r="664" spans="1:6" ht="12.75">
      <c r="A664" s="7" t="s">
        <v>106</v>
      </c>
      <c r="B664" s="4" t="s">
        <v>107</v>
      </c>
      <c r="C664" s="5">
        <f>'sursa 02'!C572</f>
        <v>0</v>
      </c>
      <c r="D664" s="5">
        <f>'sursa 02'!D572</f>
        <v>0</v>
      </c>
      <c r="E664" s="5">
        <f>'sursa 02'!E572</f>
        <v>0</v>
      </c>
      <c r="F664" s="5">
        <f>'sursa 02'!F572</f>
        <v>0</v>
      </c>
    </row>
    <row r="665" spans="1:6" ht="12.75">
      <c r="A665" s="7" t="s">
        <v>110</v>
      </c>
      <c r="B665" s="4" t="s">
        <v>111</v>
      </c>
      <c r="C665" s="5">
        <f>'sursa 02'!C573</f>
        <v>0</v>
      </c>
      <c r="D665" s="5">
        <f>'sursa 02'!D573</f>
        <v>0</v>
      </c>
      <c r="E665" s="5">
        <f>'sursa 02'!E573</f>
        <v>0</v>
      </c>
      <c r="F665" s="5">
        <f>'sursa 02'!F573</f>
        <v>0</v>
      </c>
    </row>
    <row r="666" spans="1:6" ht="26.25">
      <c r="A666" s="7" t="s">
        <v>329</v>
      </c>
      <c r="B666" s="4" t="s">
        <v>330</v>
      </c>
      <c r="C666" s="5">
        <f>C667+C686</f>
        <v>0</v>
      </c>
      <c r="D666" s="5">
        <f>D667+D686</f>
        <v>148742000</v>
      </c>
      <c r="E666" s="5">
        <f>E667+E686</f>
        <v>-8150000</v>
      </c>
      <c r="F666" s="5">
        <f>F667+F686</f>
        <v>140592000</v>
      </c>
    </row>
    <row r="667" spans="1:6" ht="12.75">
      <c r="A667" s="7" t="s">
        <v>352</v>
      </c>
      <c r="B667" s="4" t="s">
        <v>334</v>
      </c>
      <c r="C667" s="5">
        <f>C668</f>
        <v>0</v>
      </c>
      <c r="D667" s="5">
        <f>D668</f>
        <v>148742000</v>
      </c>
      <c r="E667" s="5">
        <f>E668</f>
        <v>-8150000</v>
      </c>
      <c r="F667" s="5">
        <f>F668</f>
        <v>140592000</v>
      </c>
    </row>
    <row r="668" spans="1:6" ht="12.75">
      <c r="A668" s="7" t="s">
        <v>274</v>
      </c>
      <c r="B668" s="4" t="s">
        <v>89</v>
      </c>
      <c r="C668" s="5">
        <f>C669+C672+C676+C681</f>
        <v>0</v>
      </c>
      <c r="D668" s="5">
        <f>D669+D672+D676+D681</f>
        <v>148742000</v>
      </c>
      <c r="E668" s="5">
        <f>E669+E672+E676+E681</f>
        <v>-8150000</v>
      </c>
      <c r="F668" s="5">
        <f>F669+F672+F676+F681</f>
        <v>140592000</v>
      </c>
    </row>
    <row r="669" spans="1:6" ht="26.25">
      <c r="A669" s="7" t="s">
        <v>275</v>
      </c>
      <c r="B669" s="4" t="s">
        <v>276</v>
      </c>
      <c r="C669" s="5">
        <f aca="true" t="shared" si="109" ref="C669:F670">C670</f>
        <v>0</v>
      </c>
      <c r="D669" s="5">
        <f t="shared" si="109"/>
        <v>0</v>
      </c>
      <c r="E669" s="5">
        <f t="shared" si="109"/>
        <v>0</v>
      </c>
      <c r="F669" s="5">
        <f t="shared" si="109"/>
        <v>0</v>
      </c>
    </row>
    <row r="670" spans="1:6" ht="12.75">
      <c r="A670" s="7" t="s">
        <v>277</v>
      </c>
      <c r="B670" s="4" t="s">
        <v>278</v>
      </c>
      <c r="C670" s="5">
        <f t="shared" si="109"/>
        <v>0</v>
      </c>
      <c r="D670" s="5">
        <f t="shared" si="109"/>
        <v>0</v>
      </c>
      <c r="E670" s="5">
        <f t="shared" si="109"/>
        <v>0</v>
      </c>
      <c r="F670" s="5">
        <f t="shared" si="109"/>
        <v>0</v>
      </c>
    </row>
    <row r="671" spans="1:6" ht="12.75">
      <c r="A671" s="7" t="s">
        <v>281</v>
      </c>
      <c r="B671" s="4" t="s">
        <v>282</v>
      </c>
      <c r="C671" s="5">
        <f>'sursa 02'!C579</f>
        <v>0</v>
      </c>
      <c r="D671" s="5">
        <f>'sursa 02'!D579</f>
        <v>0</v>
      </c>
      <c r="E671" s="5">
        <f>'sursa 02'!E579</f>
        <v>0</v>
      </c>
      <c r="F671" s="5">
        <f>'sursa 02'!F579</f>
        <v>0</v>
      </c>
    </row>
    <row r="672" spans="1:6" ht="12.75">
      <c r="A672" s="7" t="s">
        <v>283</v>
      </c>
      <c r="B672" s="4" t="s">
        <v>284</v>
      </c>
      <c r="C672" s="5">
        <f>C673</f>
        <v>0</v>
      </c>
      <c r="D672" s="5">
        <f>D673</f>
        <v>11656000</v>
      </c>
      <c r="E672" s="5">
        <f>E673</f>
        <v>0</v>
      </c>
      <c r="F672" s="5">
        <f>F673</f>
        <v>11656000</v>
      </c>
    </row>
    <row r="673" spans="1:6" ht="26.25">
      <c r="A673" s="7" t="s">
        <v>285</v>
      </c>
      <c r="B673" s="4" t="s">
        <v>286</v>
      </c>
      <c r="C673" s="5">
        <f>C675+C674</f>
        <v>0</v>
      </c>
      <c r="D673" s="5">
        <f>D675+D674</f>
        <v>11656000</v>
      </c>
      <c r="E673" s="5">
        <f>E675+E674</f>
        <v>0</v>
      </c>
      <c r="F673" s="5">
        <f>F675+F674</f>
        <v>11656000</v>
      </c>
    </row>
    <row r="674" spans="1:6" ht="12.75">
      <c r="A674" s="7" t="s">
        <v>287</v>
      </c>
      <c r="B674" s="4" t="s">
        <v>288</v>
      </c>
      <c r="C674" s="5">
        <f>'sursa 02'!C582</f>
        <v>0</v>
      </c>
      <c r="D674" s="5">
        <f>'sursa 02'!D582</f>
        <v>1290000</v>
      </c>
      <c r="E674" s="5">
        <f>'sursa 02'!E582</f>
        <v>0</v>
      </c>
      <c r="F674" s="5">
        <f>'sursa 02'!F582</f>
        <v>1290000</v>
      </c>
    </row>
    <row r="675" spans="1:6" ht="12.75">
      <c r="A675" s="7" t="s">
        <v>289</v>
      </c>
      <c r="B675" s="4" t="s">
        <v>290</v>
      </c>
      <c r="C675" s="5">
        <f>'sursa 02'!C583</f>
        <v>0</v>
      </c>
      <c r="D675" s="5">
        <f>'sursa 02'!D583</f>
        <v>10366000</v>
      </c>
      <c r="E675" s="5">
        <f>'sursa 02'!E583</f>
        <v>0</v>
      </c>
      <c r="F675" s="5">
        <f>'sursa 02'!F583</f>
        <v>10366000</v>
      </c>
    </row>
    <row r="676" spans="1:6" ht="39">
      <c r="A676" s="7" t="s">
        <v>90</v>
      </c>
      <c r="B676" s="4" t="s">
        <v>91</v>
      </c>
      <c r="C676" s="5">
        <f>C677</f>
        <v>0</v>
      </c>
      <c r="D676" s="5">
        <f>D677</f>
        <v>83242000</v>
      </c>
      <c r="E676" s="5">
        <f>E677</f>
        <v>0</v>
      </c>
      <c r="F676" s="5">
        <f>F677</f>
        <v>83242000</v>
      </c>
    </row>
    <row r="677" spans="1:6" ht="26.25">
      <c r="A677" s="7" t="s">
        <v>92</v>
      </c>
      <c r="B677" s="4" t="s">
        <v>93</v>
      </c>
      <c r="C677" s="5">
        <f>C678+C679+C680</f>
        <v>0</v>
      </c>
      <c r="D677" s="5">
        <f>D678+D679+D680</f>
        <v>83242000</v>
      </c>
      <c r="E677" s="5">
        <f>E678+E679+E680</f>
        <v>0</v>
      </c>
      <c r="F677" s="5">
        <f>F678+F679+F680</f>
        <v>83242000</v>
      </c>
    </row>
    <row r="678" spans="1:6" ht="12.75">
      <c r="A678" s="7" t="s">
        <v>94</v>
      </c>
      <c r="B678" s="4" t="s">
        <v>95</v>
      </c>
      <c r="C678" s="5">
        <f>'sursa 02'!C586</f>
        <v>0</v>
      </c>
      <c r="D678" s="5">
        <f>'sursa 02'!D586</f>
        <v>11879000</v>
      </c>
      <c r="E678" s="5">
        <f>'sursa 02'!E586</f>
        <v>0</v>
      </c>
      <c r="F678" s="5">
        <f>'sursa 02'!F586</f>
        <v>11879000</v>
      </c>
    </row>
    <row r="679" spans="1:6" ht="12.75">
      <c r="A679" s="7" t="s">
        <v>96</v>
      </c>
      <c r="B679" s="4" t="s">
        <v>97</v>
      </c>
      <c r="C679" s="5">
        <f>'sursa 02'!C587</f>
        <v>0</v>
      </c>
      <c r="D679" s="5">
        <f>'sursa 02'!D587</f>
        <v>67311000</v>
      </c>
      <c r="E679" s="5">
        <f>'sursa 02'!E587</f>
        <v>0</v>
      </c>
      <c r="F679" s="5">
        <f>'sursa 02'!F587</f>
        <v>67311000</v>
      </c>
    </row>
    <row r="680" spans="1:6" ht="12.75">
      <c r="A680" s="7" t="s">
        <v>295</v>
      </c>
      <c r="B680" s="4" t="s">
        <v>297</v>
      </c>
      <c r="C680" s="5">
        <f>'sursa 02'!C588</f>
        <v>0</v>
      </c>
      <c r="D680" s="5">
        <f>'sursa 02'!D588</f>
        <v>4052000</v>
      </c>
      <c r="E680" s="5">
        <f>'sursa 02'!E588</f>
        <v>0</v>
      </c>
      <c r="F680" s="5">
        <f>'sursa 02'!F588</f>
        <v>4052000</v>
      </c>
    </row>
    <row r="681" spans="1:6" ht="12.75">
      <c r="A681" s="7" t="s">
        <v>98</v>
      </c>
      <c r="B681" s="4" t="s">
        <v>99</v>
      </c>
      <c r="C681" s="5">
        <f aca="true" t="shared" si="110" ref="C681:F682">C682</f>
        <v>0</v>
      </c>
      <c r="D681" s="5">
        <f t="shared" si="110"/>
        <v>53844000</v>
      </c>
      <c r="E681" s="5">
        <f t="shared" si="110"/>
        <v>-8150000</v>
      </c>
      <c r="F681" s="5">
        <f t="shared" si="110"/>
        <v>45694000</v>
      </c>
    </row>
    <row r="682" spans="1:6" ht="12.75">
      <c r="A682" s="7" t="s">
        <v>100</v>
      </c>
      <c r="B682" s="4" t="s">
        <v>101</v>
      </c>
      <c r="C682" s="5">
        <f t="shared" si="110"/>
        <v>0</v>
      </c>
      <c r="D682" s="5">
        <f t="shared" si="110"/>
        <v>53844000</v>
      </c>
      <c r="E682" s="5">
        <f t="shared" si="110"/>
        <v>-8150000</v>
      </c>
      <c r="F682" s="5">
        <f t="shared" si="110"/>
        <v>45694000</v>
      </c>
    </row>
    <row r="683" spans="1:6" ht="12.75">
      <c r="A683" s="7" t="s">
        <v>102</v>
      </c>
      <c r="B683" s="4" t="s">
        <v>103</v>
      </c>
      <c r="C683" s="5">
        <f>C684+C685</f>
        <v>0</v>
      </c>
      <c r="D683" s="5">
        <f>D684+D685</f>
        <v>53844000</v>
      </c>
      <c r="E683" s="5">
        <f>E684+E685</f>
        <v>-8150000</v>
      </c>
      <c r="F683" s="5">
        <f>F684+F685</f>
        <v>45694000</v>
      </c>
    </row>
    <row r="684" spans="1:6" ht="12.75">
      <c r="A684" s="7" t="s">
        <v>106</v>
      </c>
      <c r="B684" s="4" t="s">
        <v>107</v>
      </c>
      <c r="C684" s="5">
        <f>'sursa 02'!C592</f>
        <v>0</v>
      </c>
      <c r="D684" s="5">
        <f>'sursa 02'!D592</f>
        <v>1000000</v>
      </c>
      <c r="E684" s="5">
        <f>'sursa 02'!E592</f>
        <v>0</v>
      </c>
      <c r="F684" s="5">
        <f>'sursa 02'!F592</f>
        <v>1000000</v>
      </c>
    </row>
    <row r="685" spans="1:6" ht="12.75">
      <c r="A685" s="7" t="s">
        <v>110</v>
      </c>
      <c r="B685" s="4" t="s">
        <v>111</v>
      </c>
      <c r="C685" s="5">
        <f>'sursa 02'!C593</f>
        <v>0</v>
      </c>
      <c r="D685" s="5">
        <f>'sursa 02'!D593</f>
        <v>52844000</v>
      </c>
      <c r="E685" s="5">
        <f>'sursa 02'!E593</f>
        <v>-8150000</v>
      </c>
      <c r="F685" s="5">
        <f>'sursa 02'!F593</f>
        <v>44694000</v>
      </c>
    </row>
    <row r="686" spans="1:6" ht="12.75">
      <c r="A686" s="7" t="s">
        <v>335</v>
      </c>
      <c r="B686" s="4" t="s">
        <v>336</v>
      </c>
      <c r="C686" s="5">
        <f aca="true" t="shared" si="111" ref="C686:F689">C687</f>
        <v>0</v>
      </c>
      <c r="D686" s="5">
        <f t="shared" si="111"/>
        <v>0</v>
      </c>
      <c r="E686" s="5">
        <f t="shared" si="111"/>
        <v>0</v>
      </c>
      <c r="F686" s="5">
        <f t="shared" si="111"/>
        <v>0</v>
      </c>
    </row>
    <row r="687" spans="1:6" ht="12.75">
      <c r="A687" s="7" t="s">
        <v>274</v>
      </c>
      <c r="B687" s="4" t="s">
        <v>89</v>
      </c>
      <c r="C687" s="5">
        <f t="shared" si="111"/>
        <v>0</v>
      </c>
      <c r="D687" s="5">
        <f t="shared" si="111"/>
        <v>0</v>
      </c>
      <c r="E687" s="5">
        <f t="shared" si="111"/>
        <v>0</v>
      </c>
      <c r="F687" s="5">
        <f t="shared" si="111"/>
        <v>0</v>
      </c>
    </row>
    <row r="688" spans="1:6" ht="12.75">
      <c r="A688" s="7" t="s">
        <v>98</v>
      </c>
      <c r="B688" s="4" t="s">
        <v>99</v>
      </c>
      <c r="C688" s="5">
        <f t="shared" si="111"/>
        <v>0</v>
      </c>
      <c r="D688" s="5">
        <f t="shared" si="111"/>
        <v>0</v>
      </c>
      <c r="E688" s="5">
        <f t="shared" si="111"/>
        <v>0</v>
      </c>
      <c r="F688" s="5">
        <f t="shared" si="111"/>
        <v>0</v>
      </c>
    </row>
    <row r="689" spans="1:6" ht="12.75">
      <c r="A689" s="7" t="s">
        <v>100</v>
      </c>
      <c r="B689" s="4" t="s">
        <v>101</v>
      </c>
      <c r="C689" s="5">
        <f t="shared" si="111"/>
        <v>0</v>
      </c>
      <c r="D689" s="5">
        <f t="shared" si="111"/>
        <v>0</v>
      </c>
      <c r="E689" s="5">
        <f t="shared" si="111"/>
        <v>0</v>
      </c>
      <c r="F689" s="5">
        <f t="shared" si="111"/>
        <v>0</v>
      </c>
    </row>
    <row r="690" spans="1:6" ht="12.75">
      <c r="A690" s="7" t="s">
        <v>102</v>
      </c>
      <c r="B690" s="4" t="s">
        <v>103</v>
      </c>
      <c r="C690" s="5">
        <f>C692+C691</f>
        <v>0</v>
      </c>
      <c r="D690" s="5">
        <f>D692+D691</f>
        <v>0</v>
      </c>
      <c r="E690" s="5">
        <f>E692+E691</f>
        <v>0</v>
      </c>
      <c r="F690" s="5">
        <f>F692+F691</f>
        <v>0</v>
      </c>
    </row>
    <row r="691" spans="1:6" ht="12.75">
      <c r="A691" s="7" t="s">
        <v>106</v>
      </c>
      <c r="B691" s="4" t="s">
        <v>107</v>
      </c>
      <c r="C691" s="5">
        <f>'sursa 02'!C599</f>
        <v>0</v>
      </c>
      <c r="D691" s="5">
        <f>'sursa 02'!D599</f>
        <v>0</v>
      </c>
      <c r="E691" s="5">
        <f>'sursa 02'!E599</f>
        <v>0</v>
      </c>
      <c r="F691" s="5">
        <f>'sursa 02'!F599</f>
        <v>0</v>
      </c>
    </row>
    <row r="692" spans="1:6" ht="12.75">
      <c r="A692" s="7" t="s">
        <v>110</v>
      </c>
      <c r="B692" s="4" t="s">
        <v>111</v>
      </c>
      <c r="C692" s="5">
        <f>'sursa 02'!C600</f>
        <v>0</v>
      </c>
      <c r="D692" s="5">
        <f>'sursa 02'!D600</f>
        <v>0</v>
      </c>
      <c r="E692" s="5">
        <f>'sursa 02'!E600</f>
        <v>0</v>
      </c>
      <c r="F692" s="5">
        <f>'sursa 02'!F600</f>
        <v>0</v>
      </c>
    </row>
    <row r="693" spans="1:6" ht="12.75">
      <c r="A693" s="13" t="s">
        <v>358</v>
      </c>
      <c r="B693" s="14" t="s">
        <v>359</v>
      </c>
      <c r="C693" s="17">
        <f>C516-C552</f>
        <v>0</v>
      </c>
      <c r="D693" s="17">
        <f>D516-D552</f>
        <v>-62512000</v>
      </c>
      <c r="E693" s="17">
        <f>E516-E552</f>
        <v>0</v>
      </c>
      <c r="F693" s="17">
        <f>F516-F552</f>
        <v>-62512000</v>
      </c>
    </row>
    <row r="694" spans="1:6" ht="12.75">
      <c r="A694" s="13" t="s">
        <v>360</v>
      </c>
      <c r="B694" s="14" t="s">
        <v>361</v>
      </c>
      <c r="C694" s="17">
        <f>C339-C397</f>
        <v>0</v>
      </c>
      <c r="D694" s="17">
        <f>D339-D397</f>
        <v>0</v>
      </c>
      <c r="E694" s="17">
        <f>E339-E397</f>
        <v>0</v>
      </c>
      <c r="F694" s="17">
        <f>F339-F397</f>
        <v>0</v>
      </c>
    </row>
    <row r="695" spans="1:6" ht="12.75">
      <c r="A695" s="13" t="s">
        <v>362</v>
      </c>
      <c r="B695" s="14" t="s">
        <v>363</v>
      </c>
      <c r="C695" s="17">
        <f>C8-C95</f>
        <v>0</v>
      </c>
      <c r="D695" s="17">
        <f>D8-D95</f>
        <v>-62512000</v>
      </c>
      <c r="E695" s="17">
        <f>E8-E95</f>
        <v>0</v>
      </c>
      <c r="F695" s="17">
        <f>F8-F95</f>
        <v>-62512000</v>
      </c>
    </row>
    <row r="698" spans="5:6" ht="12.75">
      <c r="E698" s="12"/>
      <c r="F698" s="12"/>
    </row>
    <row r="700" ht="9.75" customHeight="1"/>
    <row r="701" ht="9.75" customHeight="1">
      <c r="D701" s="12"/>
    </row>
    <row r="702" ht="9.75" customHeight="1">
      <c r="D702" s="12"/>
    </row>
    <row r="703" ht="9.75" customHeight="1">
      <c r="D703" s="12"/>
    </row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</sheetData>
  <sheetProtection/>
  <mergeCells count="2">
    <mergeCell ref="A4:B4"/>
    <mergeCell ref="A5:F5"/>
  </mergeCell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Header>&amp;RAnexa nr.1/f la HCJ nr._____/2021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8"/>
  <sheetViews>
    <sheetView zoomScalePageLayoutView="0" workbookViewId="0" topLeftCell="A7">
      <pane ySplit="3984" topLeftCell="A291" activePane="bottomLeft" state="split"/>
      <selection pane="topLeft" activeCell="E11" sqref="E11:F11"/>
      <selection pane="bottomLeft" activeCell="A301" sqref="A301:IV301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2"/>
      <c r="B1" s="22"/>
      <c r="C1" s="21"/>
    </row>
    <row r="2" spans="1:6" ht="42" customHeight="1">
      <c r="A2" s="23" t="s">
        <v>353</v>
      </c>
      <c r="B2" s="23"/>
      <c r="C2" s="23"/>
      <c r="D2" s="23"/>
      <c r="E2" s="23"/>
      <c r="F2" s="23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C7+C43+C54+C56+C40</f>
        <v>0</v>
      </c>
      <c r="D5" s="5">
        <v>454443000</v>
      </c>
      <c r="E5" s="5">
        <f>E7+E43+E54+E56+E40</f>
        <v>14154000</v>
      </c>
      <c r="F5" s="5">
        <f>F7+F43+F54+F56+F40</f>
        <v>468597000</v>
      </c>
      <c r="G5" s="12"/>
    </row>
    <row r="6" spans="1:7" ht="12.75">
      <c r="A6" s="7" t="s">
        <v>142</v>
      </c>
      <c r="B6" s="4" t="s">
        <v>143</v>
      </c>
      <c r="C6" s="5">
        <f>C7-C16</f>
        <v>0</v>
      </c>
      <c r="D6" s="5">
        <v>175524000</v>
      </c>
      <c r="E6" s="5">
        <f>E7-E16</f>
        <v>5739000</v>
      </c>
      <c r="F6" s="5">
        <f>F7-F16</f>
        <v>181263000</v>
      </c>
      <c r="G6" s="12"/>
    </row>
    <row r="7" spans="1:7" ht="12.75">
      <c r="A7" s="7" t="s">
        <v>144</v>
      </c>
      <c r="B7" s="4" t="s">
        <v>6</v>
      </c>
      <c r="C7" s="5">
        <f>C8+C23</f>
        <v>0</v>
      </c>
      <c r="D7" s="5">
        <v>351037000</v>
      </c>
      <c r="E7" s="5">
        <f>E8+E23</f>
        <v>14154000</v>
      </c>
      <c r="F7" s="5">
        <f>F8+F23</f>
        <v>365191000</v>
      </c>
      <c r="G7" s="12"/>
    </row>
    <row r="8" spans="1:7" ht="12.75">
      <c r="A8" s="7" t="s">
        <v>145</v>
      </c>
      <c r="B8" s="4" t="s">
        <v>146</v>
      </c>
      <c r="C8" s="5">
        <f>C9+C15</f>
        <v>0</v>
      </c>
      <c r="D8" s="5">
        <v>286884000</v>
      </c>
      <c r="E8" s="5">
        <f>E9+E15</f>
        <v>14154000</v>
      </c>
      <c r="F8" s="5">
        <f>F9+F15</f>
        <v>301038000</v>
      </c>
      <c r="G8" s="12"/>
    </row>
    <row r="9" spans="1:6" ht="12.75">
      <c r="A9" s="7" t="s">
        <v>147</v>
      </c>
      <c r="B9" s="4" t="s">
        <v>148</v>
      </c>
      <c r="C9" s="5">
        <f aca="true" t="shared" si="0" ref="C9:F10">C10</f>
        <v>0</v>
      </c>
      <c r="D9" s="5">
        <v>110271000</v>
      </c>
      <c r="E9" s="5">
        <f t="shared" si="0"/>
        <v>5739000</v>
      </c>
      <c r="F9" s="5">
        <f t="shared" si="0"/>
        <v>116010000</v>
      </c>
    </row>
    <row r="10" spans="1:7" ht="26.25">
      <c r="A10" s="7" t="s">
        <v>149</v>
      </c>
      <c r="B10" s="4" t="s">
        <v>150</v>
      </c>
      <c r="C10" s="5">
        <f t="shared" si="0"/>
        <v>0</v>
      </c>
      <c r="D10" s="5">
        <v>110271000</v>
      </c>
      <c r="E10" s="5">
        <f t="shared" si="0"/>
        <v>5739000</v>
      </c>
      <c r="F10" s="5">
        <f t="shared" si="0"/>
        <v>116010000</v>
      </c>
      <c r="G10" s="12"/>
    </row>
    <row r="11" spans="1:6" ht="12.75">
      <c r="A11" s="7" t="s">
        <v>151</v>
      </c>
      <c r="B11" s="4" t="s">
        <v>152</v>
      </c>
      <c r="C11" s="5">
        <f>C12+C13</f>
        <v>0</v>
      </c>
      <c r="D11" s="5">
        <v>110271000</v>
      </c>
      <c r="E11" s="5">
        <f>E12+E13+E14</f>
        <v>5739000</v>
      </c>
      <c r="F11" s="5">
        <f>F12+F13+F14</f>
        <v>116010000</v>
      </c>
    </row>
    <row r="12" spans="1:6" ht="12.75">
      <c r="A12" s="7" t="s">
        <v>153</v>
      </c>
      <c r="B12" s="4" t="s">
        <v>154</v>
      </c>
      <c r="C12" s="5">
        <f aca="true" t="shared" si="1" ref="C12:F13">C299</f>
        <v>0</v>
      </c>
      <c r="D12" s="5">
        <v>96728000</v>
      </c>
      <c r="E12" s="5">
        <f t="shared" si="1"/>
        <v>0</v>
      </c>
      <c r="F12" s="5">
        <f t="shared" si="1"/>
        <v>96728000</v>
      </c>
    </row>
    <row r="13" spans="1:7" ht="12.75">
      <c r="A13" s="7" t="s">
        <v>155</v>
      </c>
      <c r="B13" s="4" t="s">
        <v>156</v>
      </c>
      <c r="C13" s="5">
        <f t="shared" si="1"/>
        <v>0</v>
      </c>
      <c r="D13" s="5">
        <v>13543000</v>
      </c>
      <c r="E13" s="5">
        <f t="shared" si="1"/>
        <v>0</v>
      </c>
      <c r="F13" s="5">
        <f t="shared" si="1"/>
        <v>13543000</v>
      </c>
      <c r="G13" s="12"/>
    </row>
    <row r="14" spans="1:6" ht="12.75">
      <c r="A14" s="7" t="s">
        <v>439</v>
      </c>
      <c r="B14" s="25" t="s">
        <v>440</v>
      </c>
      <c r="C14" s="5"/>
      <c r="D14" s="5">
        <f>D301</f>
        <v>0</v>
      </c>
      <c r="E14" s="5">
        <f>E301</f>
        <v>5739000</v>
      </c>
      <c r="F14" s="5">
        <f>F301</f>
        <v>5739000</v>
      </c>
    </row>
    <row r="15" spans="1:6" ht="12.75">
      <c r="A15" s="7" t="s">
        <v>157</v>
      </c>
      <c r="B15" s="4" t="s">
        <v>158</v>
      </c>
      <c r="C15" s="5">
        <f>C16+C20</f>
        <v>0</v>
      </c>
      <c r="D15" s="5">
        <v>176613000</v>
      </c>
      <c r="E15" s="5">
        <f>E16+E20</f>
        <v>8415000</v>
      </c>
      <c r="F15" s="5">
        <f>F16+F20</f>
        <v>185028000</v>
      </c>
    </row>
    <row r="16" spans="1:6" ht="12.75">
      <c r="A16" s="7" t="s">
        <v>159</v>
      </c>
      <c r="B16" s="4" t="s">
        <v>160</v>
      </c>
      <c r="C16" s="5">
        <f>C17+C18+C19</f>
        <v>0</v>
      </c>
      <c r="D16" s="5">
        <v>175513000</v>
      </c>
      <c r="E16" s="5">
        <f>E17+E18+E19</f>
        <v>8415000</v>
      </c>
      <c r="F16" s="5">
        <f>F17+F18+F19</f>
        <v>183928000</v>
      </c>
    </row>
    <row r="17" spans="1:6" ht="26.25">
      <c r="A17" s="7" t="s">
        <v>161</v>
      </c>
      <c r="B17" s="4" t="s">
        <v>162</v>
      </c>
      <c r="C17" s="5">
        <f aca="true" t="shared" si="2" ref="C17:F19">C304</f>
        <v>0</v>
      </c>
      <c r="D17" s="5">
        <v>102632000</v>
      </c>
      <c r="E17" s="5">
        <f t="shared" si="2"/>
        <v>0</v>
      </c>
      <c r="F17" s="5">
        <f t="shared" si="2"/>
        <v>102632000</v>
      </c>
    </row>
    <row r="18" spans="1:6" ht="12.75">
      <c r="A18" s="7" t="s">
        <v>163</v>
      </c>
      <c r="B18" s="4" t="s">
        <v>164</v>
      </c>
      <c r="C18" s="5">
        <f t="shared" si="2"/>
        <v>0</v>
      </c>
      <c r="D18" s="5">
        <v>16461000</v>
      </c>
      <c r="E18" s="5">
        <f t="shared" si="2"/>
        <v>0</v>
      </c>
      <c r="F18" s="5">
        <f t="shared" si="2"/>
        <v>16461000</v>
      </c>
    </row>
    <row r="19" spans="1:6" ht="12.75">
      <c r="A19" s="7" t="s">
        <v>165</v>
      </c>
      <c r="B19" s="4" t="s">
        <v>166</v>
      </c>
      <c r="C19" s="5">
        <f t="shared" si="2"/>
        <v>0</v>
      </c>
      <c r="D19" s="5">
        <v>56420000</v>
      </c>
      <c r="E19" s="5">
        <f t="shared" si="2"/>
        <v>8415000</v>
      </c>
      <c r="F19" s="5">
        <f t="shared" si="2"/>
        <v>64835000</v>
      </c>
    </row>
    <row r="20" spans="1:6" ht="26.25">
      <c r="A20" s="7" t="s">
        <v>167</v>
      </c>
      <c r="B20" s="4" t="s">
        <v>168</v>
      </c>
      <c r="C20" s="5">
        <f>C21+C22</f>
        <v>0</v>
      </c>
      <c r="D20" s="5">
        <v>1100000</v>
      </c>
      <c r="E20" s="5">
        <f>E21+E22</f>
        <v>0</v>
      </c>
      <c r="F20" s="5">
        <f>F21+F22</f>
        <v>1100000</v>
      </c>
    </row>
    <row r="21" spans="1:6" ht="12.75">
      <c r="A21" s="7" t="s">
        <v>169</v>
      </c>
      <c r="B21" s="4" t="s">
        <v>170</v>
      </c>
      <c r="C21" s="5">
        <f aca="true" t="shared" si="3" ref="C21:F22">C308</f>
        <v>0</v>
      </c>
      <c r="D21" s="5">
        <v>100000</v>
      </c>
      <c r="E21" s="5">
        <f t="shared" si="3"/>
        <v>0</v>
      </c>
      <c r="F21" s="5">
        <f t="shared" si="3"/>
        <v>100000</v>
      </c>
    </row>
    <row r="22" spans="1:6" ht="12.75">
      <c r="A22" s="7" t="s">
        <v>171</v>
      </c>
      <c r="B22" s="4" t="s">
        <v>172</v>
      </c>
      <c r="C22" s="5">
        <f t="shared" si="3"/>
        <v>0</v>
      </c>
      <c r="D22" s="5">
        <v>1000000</v>
      </c>
      <c r="E22" s="5">
        <f t="shared" si="3"/>
        <v>0</v>
      </c>
      <c r="F22" s="5">
        <f t="shared" si="3"/>
        <v>1000000</v>
      </c>
    </row>
    <row r="23" spans="1:6" ht="12.75">
      <c r="A23" s="7" t="s">
        <v>173</v>
      </c>
      <c r="B23" s="4" t="s">
        <v>8</v>
      </c>
      <c r="C23" s="5">
        <f>C24+C28</f>
        <v>0</v>
      </c>
      <c r="D23" s="5">
        <v>64153000</v>
      </c>
      <c r="E23" s="5">
        <f>E24+E28</f>
        <v>0</v>
      </c>
      <c r="F23" s="5">
        <f>F24+F28</f>
        <v>64153000</v>
      </c>
    </row>
    <row r="24" spans="1:6" ht="12.75">
      <c r="A24" s="7" t="s">
        <v>174</v>
      </c>
      <c r="B24" s="4" t="s">
        <v>10</v>
      </c>
      <c r="C24" s="5">
        <f aca="true" t="shared" si="4" ref="C24:F26">C25</f>
        <v>0</v>
      </c>
      <c r="D24" s="5">
        <v>800000</v>
      </c>
      <c r="E24" s="5">
        <f t="shared" si="4"/>
        <v>0</v>
      </c>
      <c r="F24" s="5">
        <f t="shared" si="4"/>
        <v>800000</v>
      </c>
    </row>
    <row r="25" spans="1:6" ht="12.75">
      <c r="A25" s="7" t="s">
        <v>175</v>
      </c>
      <c r="B25" s="4" t="s">
        <v>176</v>
      </c>
      <c r="C25" s="5">
        <f t="shared" si="4"/>
        <v>0</v>
      </c>
      <c r="D25" s="5">
        <v>800000</v>
      </c>
      <c r="E25" s="5">
        <f t="shared" si="4"/>
        <v>0</v>
      </c>
      <c r="F25" s="5">
        <f t="shared" si="4"/>
        <v>800000</v>
      </c>
    </row>
    <row r="26" spans="1:6" ht="12.75">
      <c r="A26" s="7" t="s">
        <v>177</v>
      </c>
      <c r="B26" s="4" t="s">
        <v>178</v>
      </c>
      <c r="C26" s="5">
        <f t="shared" si="4"/>
        <v>0</v>
      </c>
      <c r="D26" s="5">
        <v>800000</v>
      </c>
      <c r="E26" s="5">
        <f t="shared" si="4"/>
        <v>0</v>
      </c>
      <c r="F26" s="5">
        <f t="shared" si="4"/>
        <v>800000</v>
      </c>
    </row>
    <row r="27" spans="1:6" ht="12.75">
      <c r="A27" s="7" t="s">
        <v>15</v>
      </c>
      <c r="B27" s="4" t="s">
        <v>179</v>
      </c>
      <c r="C27" s="5">
        <f>C314</f>
        <v>0</v>
      </c>
      <c r="D27" s="5">
        <v>800000</v>
      </c>
      <c r="E27" s="5">
        <f>E314</f>
        <v>0</v>
      </c>
      <c r="F27" s="5">
        <f>F314</f>
        <v>800000</v>
      </c>
    </row>
    <row r="28" spans="1:6" ht="12.75">
      <c r="A28" s="7" t="s">
        <v>180</v>
      </c>
      <c r="B28" s="4" t="s">
        <v>18</v>
      </c>
      <c r="C28" s="5">
        <f>C29+C32+C35</f>
        <v>0</v>
      </c>
      <c r="D28" s="5">
        <v>63353000</v>
      </c>
      <c r="E28" s="5">
        <f>E29+E32+E35</f>
        <v>0</v>
      </c>
      <c r="F28" s="5">
        <f>F29+F32+F35</f>
        <v>63353000</v>
      </c>
    </row>
    <row r="29" spans="1:6" ht="39">
      <c r="A29" s="7" t="s">
        <v>181</v>
      </c>
      <c r="B29" s="4" t="s">
        <v>182</v>
      </c>
      <c r="C29" s="5">
        <f>C30+C31</f>
        <v>0</v>
      </c>
      <c r="D29" s="5">
        <v>3964000</v>
      </c>
      <c r="E29" s="5">
        <f>E30+E31</f>
        <v>0</v>
      </c>
      <c r="F29" s="5">
        <f>F30+F31</f>
        <v>3964000</v>
      </c>
    </row>
    <row r="30" spans="1:6" ht="12.75">
      <c r="A30" s="7" t="s">
        <v>183</v>
      </c>
      <c r="B30" s="4" t="s">
        <v>184</v>
      </c>
      <c r="C30" s="5">
        <f aca="true" t="shared" si="5" ref="C30:F31">C317</f>
        <v>0</v>
      </c>
      <c r="D30" s="5">
        <v>2800000</v>
      </c>
      <c r="E30" s="5">
        <f t="shared" si="5"/>
        <v>0</v>
      </c>
      <c r="F30" s="5">
        <f t="shared" si="5"/>
        <v>2800000</v>
      </c>
    </row>
    <row r="31" spans="1:6" ht="12.75">
      <c r="A31" s="7" t="s">
        <v>389</v>
      </c>
      <c r="B31" s="4" t="s">
        <v>390</v>
      </c>
      <c r="C31" s="5">
        <f t="shared" si="5"/>
        <v>0</v>
      </c>
      <c r="D31" s="5">
        <v>1164000</v>
      </c>
      <c r="E31" s="5">
        <f t="shared" si="5"/>
        <v>0</v>
      </c>
      <c r="F31" s="5">
        <f t="shared" si="5"/>
        <v>1164000</v>
      </c>
    </row>
    <row r="32" spans="1:6" ht="12.75">
      <c r="A32" s="7" t="s">
        <v>185</v>
      </c>
      <c r="B32" s="4" t="s">
        <v>186</v>
      </c>
      <c r="C32" s="5">
        <f aca="true" t="shared" si="6" ref="C32:F33">C33</f>
        <v>0</v>
      </c>
      <c r="D32" s="5">
        <v>100000</v>
      </c>
      <c r="E32" s="5">
        <f t="shared" si="6"/>
        <v>0</v>
      </c>
      <c r="F32" s="5">
        <f t="shared" si="6"/>
        <v>100000</v>
      </c>
    </row>
    <row r="33" spans="1:6" ht="12.75">
      <c r="A33" s="7" t="s">
        <v>187</v>
      </c>
      <c r="B33" s="4" t="s">
        <v>188</v>
      </c>
      <c r="C33" s="5">
        <f t="shared" si="6"/>
        <v>0</v>
      </c>
      <c r="D33" s="5">
        <v>100000</v>
      </c>
      <c r="E33" s="5">
        <f t="shared" si="6"/>
        <v>0</v>
      </c>
      <c r="F33" s="5">
        <f t="shared" si="6"/>
        <v>100000</v>
      </c>
    </row>
    <row r="34" spans="1:6" ht="12.75">
      <c r="A34" s="7" t="s">
        <v>189</v>
      </c>
      <c r="B34" s="4" t="s">
        <v>190</v>
      </c>
      <c r="C34" s="5">
        <f>C321</f>
        <v>0</v>
      </c>
      <c r="D34" s="5">
        <v>100000</v>
      </c>
      <c r="E34" s="5">
        <f>E321</f>
        <v>0</v>
      </c>
      <c r="F34" s="5">
        <f>F321</f>
        <v>100000</v>
      </c>
    </row>
    <row r="35" spans="1:6" ht="39">
      <c r="A35" s="7" t="s">
        <v>191</v>
      </c>
      <c r="B35" s="4" t="s">
        <v>192</v>
      </c>
      <c r="C35" s="5">
        <f>C39+C36</f>
        <v>0</v>
      </c>
      <c r="D35" s="5">
        <v>59289000</v>
      </c>
      <c r="E35" s="5">
        <f>E39+E36</f>
        <v>0</v>
      </c>
      <c r="F35" s="5">
        <f>F39+F36</f>
        <v>59289000</v>
      </c>
    </row>
    <row r="36" spans="1:6" ht="12.75">
      <c r="A36" s="7" t="s">
        <v>398</v>
      </c>
      <c r="B36" s="4" t="s">
        <v>399</v>
      </c>
      <c r="C36" s="5">
        <f>C323</f>
        <v>0</v>
      </c>
      <c r="D36" s="5">
        <v>59209000</v>
      </c>
      <c r="E36" s="5">
        <f>E323</f>
        <v>0</v>
      </c>
      <c r="F36" s="5">
        <f>F323</f>
        <v>59209000</v>
      </c>
    </row>
    <row r="37" spans="1:6" ht="26.25">
      <c r="A37" s="7" t="s">
        <v>127</v>
      </c>
      <c r="B37" s="4" t="s">
        <v>383</v>
      </c>
      <c r="C37" s="5">
        <f>C326</f>
        <v>0</v>
      </c>
      <c r="D37" s="5">
        <v>-12260000</v>
      </c>
      <c r="E37" s="5">
        <f>E326</f>
        <v>8264000</v>
      </c>
      <c r="F37" s="5">
        <f>F326</f>
        <v>-3996000</v>
      </c>
    </row>
    <row r="38" spans="1:6" ht="12.75">
      <c r="A38" s="7" t="s">
        <v>37</v>
      </c>
      <c r="B38" s="4" t="s">
        <v>381</v>
      </c>
      <c r="C38" s="5">
        <f>C449</f>
        <v>0</v>
      </c>
      <c r="D38" s="5">
        <v>12260000</v>
      </c>
      <c r="E38" s="5">
        <f>E449</f>
        <v>-8264000</v>
      </c>
      <c r="F38" s="5">
        <f>F449</f>
        <v>3996000</v>
      </c>
    </row>
    <row r="39" spans="1:6" ht="12.75">
      <c r="A39" s="7" t="s">
        <v>193</v>
      </c>
      <c r="B39" s="4" t="s">
        <v>194</v>
      </c>
      <c r="C39" s="5">
        <f>C324</f>
        <v>0</v>
      </c>
      <c r="D39" s="5">
        <v>80000</v>
      </c>
      <c r="E39" s="5">
        <f>E324</f>
        <v>0</v>
      </c>
      <c r="F39" s="5">
        <f>F324</f>
        <v>80000</v>
      </c>
    </row>
    <row r="40" spans="1:6" ht="12.75">
      <c r="A40" s="7" t="s">
        <v>386</v>
      </c>
      <c r="B40" s="4" t="s">
        <v>387</v>
      </c>
      <c r="C40" s="5">
        <f>C41</f>
        <v>0</v>
      </c>
      <c r="D40" s="5">
        <v>8000</v>
      </c>
      <c r="E40" s="5">
        <f>E41+E42</f>
        <v>0</v>
      </c>
      <c r="F40" s="5">
        <f>F41+F42</f>
        <v>8000</v>
      </c>
    </row>
    <row r="41" spans="1:6" ht="12.75">
      <c r="A41" s="7" t="s">
        <v>45</v>
      </c>
      <c r="B41" s="4" t="s">
        <v>388</v>
      </c>
      <c r="C41" s="5">
        <f>C451</f>
        <v>0</v>
      </c>
      <c r="D41" s="5">
        <v>2000</v>
      </c>
      <c r="E41" s="5">
        <f>E451</f>
        <v>0</v>
      </c>
      <c r="F41" s="5">
        <f>F451</f>
        <v>2000</v>
      </c>
    </row>
    <row r="42" spans="1:6" ht="26.25">
      <c r="A42" s="7" t="s">
        <v>412</v>
      </c>
      <c r="B42" s="20">
        <v>390207</v>
      </c>
      <c r="C42" s="5"/>
      <c r="D42" s="5">
        <v>6000</v>
      </c>
      <c r="E42" s="5">
        <f>E452</f>
        <v>0</v>
      </c>
      <c r="F42" s="5">
        <f>F452</f>
        <v>6000</v>
      </c>
    </row>
    <row r="43" spans="1:6" ht="12.75">
      <c r="A43" s="7" t="s">
        <v>47</v>
      </c>
      <c r="B43" s="4" t="s">
        <v>48</v>
      </c>
      <c r="C43" s="5">
        <f aca="true" t="shared" si="7" ref="C43:F44">C44</f>
        <v>0</v>
      </c>
      <c r="D43" s="5">
        <v>20849000</v>
      </c>
      <c r="E43" s="5">
        <f t="shared" si="7"/>
        <v>0</v>
      </c>
      <c r="F43" s="5">
        <f t="shared" si="7"/>
        <v>20849000</v>
      </c>
    </row>
    <row r="44" spans="1:6" ht="12.75">
      <c r="A44" s="7" t="s">
        <v>195</v>
      </c>
      <c r="B44" s="4" t="s">
        <v>50</v>
      </c>
      <c r="C44" s="5">
        <f t="shared" si="7"/>
        <v>0</v>
      </c>
      <c r="D44" s="5">
        <v>20849000</v>
      </c>
      <c r="E44" s="5">
        <f t="shared" si="7"/>
        <v>0</v>
      </c>
      <c r="F44" s="5">
        <f t="shared" si="7"/>
        <v>20849000</v>
      </c>
    </row>
    <row r="45" spans="1:6" ht="52.5">
      <c r="A45" s="7" t="s">
        <v>196</v>
      </c>
      <c r="B45" s="4" t="s">
        <v>197</v>
      </c>
      <c r="C45" s="5">
        <f>C48+C50+C51+C52+C46+C49</f>
        <v>0</v>
      </c>
      <c r="D45" s="5">
        <v>20849000</v>
      </c>
      <c r="E45" s="5">
        <f>E48+E50+E51+E52+E46+E49</f>
        <v>0</v>
      </c>
      <c r="F45" s="5">
        <f>F48+F50+F51+F52+F46+F49</f>
        <v>20849000</v>
      </c>
    </row>
    <row r="46" spans="1:6" ht="26.25">
      <c r="A46" s="7" t="s">
        <v>364</v>
      </c>
      <c r="B46" s="4" t="s">
        <v>365</v>
      </c>
      <c r="C46" s="5">
        <f>C47</f>
        <v>0</v>
      </c>
      <c r="D46" s="5">
        <v>458000</v>
      </c>
      <c r="E46" s="5">
        <f>E47</f>
        <v>0</v>
      </c>
      <c r="F46" s="5">
        <f>F47</f>
        <v>458000</v>
      </c>
    </row>
    <row r="47" spans="1:6" ht="26.25">
      <c r="A47" s="7" t="s">
        <v>435</v>
      </c>
      <c r="B47" s="20">
        <v>42021601</v>
      </c>
      <c r="C47" s="5">
        <f>C457</f>
        <v>0</v>
      </c>
      <c r="D47" s="5">
        <v>458000</v>
      </c>
      <c r="E47" s="5">
        <f>E457</f>
        <v>0</v>
      </c>
      <c r="F47" s="5">
        <f>F457</f>
        <v>458000</v>
      </c>
    </row>
    <row r="48" spans="1:6" ht="12.75">
      <c r="A48" s="7" t="s">
        <v>198</v>
      </c>
      <c r="B48" s="4" t="s">
        <v>199</v>
      </c>
      <c r="C48" s="5">
        <f aca="true" t="shared" si="8" ref="C48:F49">C330</f>
        <v>0</v>
      </c>
      <c r="D48" s="5">
        <v>1834000</v>
      </c>
      <c r="E48" s="5">
        <f t="shared" si="8"/>
        <v>0</v>
      </c>
      <c r="F48" s="5">
        <f t="shared" si="8"/>
        <v>1834000</v>
      </c>
    </row>
    <row r="49" spans="1:6" ht="12.75">
      <c r="A49" s="7" t="s">
        <v>384</v>
      </c>
      <c r="B49" s="4" t="s">
        <v>385</v>
      </c>
      <c r="C49" s="5">
        <f t="shared" si="8"/>
        <v>0</v>
      </c>
      <c r="D49" s="5">
        <v>150000</v>
      </c>
      <c r="E49" s="5">
        <f t="shared" si="8"/>
        <v>0</v>
      </c>
      <c r="F49" s="5">
        <f t="shared" si="8"/>
        <v>150000</v>
      </c>
    </row>
    <row r="50" spans="1:6" ht="12.75">
      <c r="A50" s="7" t="s">
        <v>200</v>
      </c>
      <c r="B50" s="4" t="s">
        <v>201</v>
      </c>
      <c r="C50" s="5">
        <f aca="true" t="shared" si="9" ref="C50:F51">C458</f>
        <v>0</v>
      </c>
      <c r="D50" s="5">
        <v>16221000</v>
      </c>
      <c r="E50" s="5">
        <f t="shared" si="9"/>
        <v>0</v>
      </c>
      <c r="F50" s="5">
        <f t="shared" si="9"/>
        <v>16221000</v>
      </c>
    </row>
    <row r="51" spans="1:6" ht="39">
      <c r="A51" s="7" t="s">
        <v>202</v>
      </c>
      <c r="B51" s="4" t="s">
        <v>203</v>
      </c>
      <c r="C51" s="5">
        <f t="shared" si="9"/>
        <v>0</v>
      </c>
      <c r="D51" s="5">
        <v>2154000</v>
      </c>
      <c r="E51" s="5">
        <f t="shared" si="9"/>
        <v>0</v>
      </c>
      <c r="F51" s="5">
        <f t="shared" si="9"/>
        <v>2154000</v>
      </c>
    </row>
    <row r="52" spans="1:6" ht="26.25">
      <c r="A52" s="7" t="s">
        <v>204</v>
      </c>
      <c r="B52" s="4" t="s">
        <v>205</v>
      </c>
      <c r="C52" s="5">
        <f>C332</f>
        <v>0</v>
      </c>
      <c r="D52" s="5">
        <v>32000</v>
      </c>
      <c r="E52" s="5">
        <f>E332</f>
        <v>0</v>
      </c>
      <c r="F52" s="5">
        <f>F332</f>
        <v>32000</v>
      </c>
    </row>
    <row r="53" spans="1:6" ht="12.75">
      <c r="A53" s="7" t="s">
        <v>408</v>
      </c>
      <c r="B53" s="4" t="s">
        <v>409</v>
      </c>
      <c r="C53" s="5"/>
      <c r="D53" s="5"/>
      <c r="E53" s="5"/>
      <c r="F53" s="5"/>
    </row>
    <row r="54" spans="1:6" ht="12.75">
      <c r="A54" s="7" t="s">
        <v>206</v>
      </c>
      <c r="B54" s="4" t="s">
        <v>207</v>
      </c>
      <c r="C54" s="5">
        <f>C55</f>
        <v>0</v>
      </c>
      <c r="D54" s="5">
        <v>0</v>
      </c>
      <c r="E54" s="5">
        <f>E55</f>
        <v>0</v>
      </c>
      <c r="F54" s="5">
        <f>F55</f>
        <v>0</v>
      </c>
    </row>
    <row r="55" spans="1:6" ht="26.25">
      <c r="A55" s="7" t="s">
        <v>208</v>
      </c>
      <c r="B55" s="4" t="s">
        <v>209</v>
      </c>
      <c r="C55" s="5">
        <f>C461</f>
        <v>0</v>
      </c>
      <c r="D55" s="5">
        <v>0</v>
      </c>
      <c r="E55" s="5">
        <f>E461</f>
        <v>0</v>
      </c>
      <c r="F55" s="5">
        <f>F461</f>
        <v>0</v>
      </c>
    </row>
    <row r="56" spans="1:6" ht="26.25">
      <c r="A56" s="7" t="s">
        <v>210</v>
      </c>
      <c r="B56" s="4" t="s">
        <v>211</v>
      </c>
      <c r="C56" s="5">
        <f>C57+C61</f>
        <v>0</v>
      </c>
      <c r="D56" s="5">
        <v>82549000</v>
      </c>
      <c r="E56" s="5">
        <f>E57+E61</f>
        <v>0</v>
      </c>
      <c r="F56" s="5">
        <f>F57+F61</f>
        <v>82549000</v>
      </c>
    </row>
    <row r="57" spans="1:6" ht="26.25">
      <c r="A57" s="7" t="s">
        <v>212</v>
      </c>
      <c r="B57" s="4" t="s">
        <v>213</v>
      </c>
      <c r="C57" s="5">
        <f>C58+C59+C60</f>
        <v>0</v>
      </c>
      <c r="D57" s="5">
        <v>80242000</v>
      </c>
      <c r="E57" s="5">
        <f>E58+E59+E60</f>
        <v>0</v>
      </c>
      <c r="F57" s="5">
        <f>F58+F59+F60</f>
        <v>80242000</v>
      </c>
    </row>
    <row r="58" spans="1:6" ht="12.75">
      <c r="A58" s="7" t="s">
        <v>214</v>
      </c>
      <c r="B58" s="4" t="s">
        <v>215</v>
      </c>
      <c r="C58" s="5">
        <f aca="true" t="shared" si="10" ref="C58:F60">C464</f>
        <v>0</v>
      </c>
      <c r="D58" s="5">
        <v>11763000</v>
      </c>
      <c r="E58" s="5">
        <f t="shared" si="10"/>
        <v>0</v>
      </c>
      <c r="F58" s="5">
        <f t="shared" si="10"/>
        <v>11763000</v>
      </c>
    </row>
    <row r="59" spans="1:6" ht="12.75">
      <c r="A59" s="7" t="s">
        <v>391</v>
      </c>
      <c r="B59" s="4" t="s">
        <v>393</v>
      </c>
      <c r="C59" s="5">
        <f t="shared" si="10"/>
        <v>0</v>
      </c>
      <c r="D59" s="5">
        <v>0</v>
      </c>
      <c r="E59" s="5">
        <f t="shared" si="10"/>
        <v>0</v>
      </c>
      <c r="F59" s="5">
        <f t="shared" si="10"/>
        <v>0</v>
      </c>
    </row>
    <row r="60" spans="1:6" ht="12.75">
      <c r="A60" s="7" t="s">
        <v>410</v>
      </c>
      <c r="B60" s="4" t="s">
        <v>411</v>
      </c>
      <c r="C60" s="5">
        <f t="shared" si="10"/>
        <v>0</v>
      </c>
      <c r="D60" s="5">
        <v>68479000</v>
      </c>
      <c r="E60" s="5">
        <f t="shared" si="10"/>
        <v>0</v>
      </c>
      <c r="F60" s="5">
        <f t="shared" si="10"/>
        <v>68479000</v>
      </c>
    </row>
    <row r="61" spans="1:6" ht="12.75">
      <c r="A61" s="7" t="s">
        <v>216</v>
      </c>
      <c r="B61" s="4" t="s">
        <v>217</v>
      </c>
      <c r="C61" s="5">
        <f>C62+C63</f>
        <v>0</v>
      </c>
      <c r="D61" s="5">
        <v>2307000</v>
      </c>
      <c r="E61" s="5">
        <f>E62+E63</f>
        <v>0</v>
      </c>
      <c r="F61" s="5">
        <f>F62+F63</f>
        <v>2307000</v>
      </c>
    </row>
    <row r="62" spans="1:6" ht="12.75">
      <c r="A62" s="7" t="s">
        <v>214</v>
      </c>
      <c r="B62" s="4" t="s">
        <v>218</v>
      </c>
      <c r="C62" s="5">
        <f aca="true" t="shared" si="11" ref="C62:F63">C468</f>
        <v>0</v>
      </c>
      <c r="D62" s="5">
        <v>2307000</v>
      </c>
      <c r="E62" s="5">
        <f t="shared" si="11"/>
        <v>0</v>
      </c>
      <c r="F62" s="5">
        <f t="shared" si="11"/>
        <v>2307000</v>
      </c>
    </row>
    <row r="63" spans="1:6" ht="12.75">
      <c r="A63" s="7" t="s">
        <v>391</v>
      </c>
      <c r="B63" s="4" t="s">
        <v>392</v>
      </c>
      <c r="C63" s="5">
        <f t="shared" si="11"/>
        <v>0</v>
      </c>
      <c r="D63" s="5">
        <v>0</v>
      </c>
      <c r="E63" s="5">
        <f t="shared" si="11"/>
        <v>0</v>
      </c>
      <c r="F63" s="5">
        <f t="shared" si="11"/>
        <v>0</v>
      </c>
    </row>
    <row r="64" spans="1:9" ht="12.75">
      <c r="A64" s="7" t="s">
        <v>219</v>
      </c>
      <c r="B64" s="4" t="s">
        <v>220</v>
      </c>
      <c r="C64" s="5">
        <f>C85+C102+C110+C120+C134+C152+C186+C221+C226+C243+C246+C277+C66</f>
        <v>0</v>
      </c>
      <c r="D64" s="5">
        <v>516943000</v>
      </c>
      <c r="E64" s="5">
        <f>E85+E102+E110+E120+E134+E152+E186+E221+E226+E243+E246+E277+E66</f>
        <v>14154000</v>
      </c>
      <c r="F64" s="5">
        <f>F85+F102+F110+F120+F134+F152+F186+F221+F226+F243+F246+F277+F66</f>
        <v>531097000</v>
      </c>
      <c r="G64" s="12"/>
      <c r="H64" s="12"/>
      <c r="I64" s="12"/>
    </row>
    <row r="65" spans="1:7" ht="12.75">
      <c r="A65" s="7" t="s">
        <v>302</v>
      </c>
      <c r="B65" s="4" t="s">
        <v>303</v>
      </c>
      <c r="C65" s="5">
        <f>C66+C85+C102</f>
        <v>0</v>
      </c>
      <c r="D65" s="5">
        <v>45118000</v>
      </c>
      <c r="E65" s="5">
        <f>E66+E85+E102</f>
        <v>862000</v>
      </c>
      <c r="F65" s="5">
        <f>F66+F85+F102</f>
        <v>45980000</v>
      </c>
      <c r="G65" s="12"/>
    </row>
    <row r="66" spans="1:7" ht="12.75">
      <c r="A66" s="7" t="s">
        <v>304</v>
      </c>
      <c r="B66" s="4" t="s">
        <v>278</v>
      </c>
      <c r="C66" s="5">
        <f>C67+C72</f>
        <v>0</v>
      </c>
      <c r="D66" s="5">
        <v>33097000</v>
      </c>
      <c r="E66" s="5">
        <f>E67+E72</f>
        <v>-20000</v>
      </c>
      <c r="F66" s="5">
        <f>F67+F72</f>
        <v>33077000</v>
      </c>
      <c r="G66" s="12"/>
    </row>
    <row r="67" spans="1:7" ht="12.75">
      <c r="A67" s="7" t="s">
        <v>221</v>
      </c>
      <c r="B67" s="4" t="s">
        <v>222</v>
      </c>
      <c r="C67" s="5">
        <f>C68+C69+C70</f>
        <v>0</v>
      </c>
      <c r="D67" s="5">
        <v>30450000</v>
      </c>
      <c r="E67" s="5">
        <f>E68+E69+E70</f>
        <v>-20000</v>
      </c>
      <c r="F67" s="5">
        <f>F68+F69+F70</f>
        <v>30430000</v>
      </c>
      <c r="G67" s="12"/>
    </row>
    <row r="68" spans="1:6" ht="12.75">
      <c r="A68" s="7" t="s">
        <v>78</v>
      </c>
      <c r="B68" s="4" t="s">
        <v>79</v>
      </c>
      <c r="C68" s="5">
        <f aca="true" t="shared" si="12" ref="C68:F69">C338</f>
        <v>0</v>
      </c>
      <c r="D68" s="5">
        <v>21000000</v>
      </c>
      <c r="E68" s="5">
        <f t="shared" si="12"/>
        <v>0</v>
      </c>
      <c r="F68" s="5">
        <f t="shared" si="12"/>
        <v>21000000</v>
      </c>
    </row>
    <row r="69" spans="1:7" ht="26.25">
      <c r="A69" s="7" t="s">
        <v>80</v>
      </c>
      <c r="B69" s="4" t="s">
        <v>81</v>
      </c>
      <c r="C69" s="5">
        <f t="shared" si="12"/>
        <v>0</v>
      </c>
      <c r="D69" s="5">
        <v>9280000</v>
      </c>
      <c r="E69" s="5">
        <f t="shared" si="12"/>
        <v>-20000</v>
      </c>
      <c r="F69" s="5">
        <f t="shared" si="12"/>
        <v>9260000</v>
      </c>
      <c r="G69" s="12"/>
    </row>
    <row r="70" spans="1:6" ht="26.25">
      <c r="A70" s="7" t="s">
        <v>82</v>
      </c>
      <c r="B70" s="4" t="s">
        <v>83</v>
      </c>
      <c r="C70" s="5">
        <f>C71</f>
        <v>0</v>
      </c>
      <c r="D70" s="5">
        <v>170000</v>
      </c>
      <c r="E70" s="5">
        <f>E71</f>
        <v>0</v>
      </c>
      <c r="F70" s="5">
        <f>F71</f>
        <v>170000</v>
      </c>
    </row>
    <row r="71" spans="1:6" ht="12.75">
      <c r="A71" s="7" t="s">
        <v>86</v>
      </c>
      <c r="B71" s="4" t="s">
        <v>87</v>
      </c>
      <c r="C71" s="5">
        <f>C341</f>
        <v>0</v>
      </c>
      <c r="D71" s="5">
        <v>170000</v>
      </c>
      <c r="E71" s="5">
        <f>E341</f>
        <v>0</v>
      </c>
      <c r="F71" s="5">
        <f>F341</f>
        <v>170000</v>
      </c>
    </row>
    <row r="72" spans="1:6" ht="12.75">
      <c r="A72" s="7" t="s">
        <v>274</v>
      </c>
      <c r="B72" s="4" t="s">
        <v>89</v>
      </c>
      <c r="C72" s="5">
        <f>C73+C81</f>
        <v>0</v>
      </c>
      <c r="D72" s="5">
        <v>2647000</v>
      </c>
      <c r="E72" s="5">
        <f>E73+E81</f>
        <v>0</v>
      </c>
      <c r="F72" s="5">
        <f>F73+F81</f>
        <v>2647000</v>
      </c>
    </row>
    <row r="73" spans="1:6" ht="26.25">
      <c r="A73" s="7" t="s">
        <v>90</v>
      </c>
      <c r="B73" s="4" t="s">
        <v>91</v>
      </c>
      <c r="C73" s="5">
        <f>C74+C77</f>
        <v>0</v>
      </c>
      <c r="D73" s="5">
        <v>1882000</v>
      </c>
      <c r="E73" s="5">
        <f>E74+E77</f>
        <v>0</v>
      </c>
      <c r="F73" s="5">
        <f>F74+F77</f>
        <v>1882000</v>
      </c>
    </row>
    <row r="74" spans="1:6" ht="12.75">
      <c r="A74" s="7" t="s">
        <v>92</v>
      </c>
      <c r="B74" s="4" t="s">
        <v>93</v>
      </c>
      <c r="C74" s="5">
        <f>C75+C76</f>
        <v>0</v>
      </c>
      <c r="D74" s="5">
        <v>0</v>
      </c>
      <c r="E74" s="5">
        <f>E75+E76</f>
        <v>0</v>
      </c>
      <c r="F74" s="5">
        <f>F75+F76</f>
        <v>0</v>
      </c>
    </row>
    <row r="75" spans="1:6" ht="12.75">
      <c r="A75" s="7" t="s">
        <v>94</v>
      </c>
      <c r="B75" s="4" t="s">
        <v>95</v>
      </c>
      <c r="C75" s="5">
        <f aca="true" t="shared" si="13" ref="C75:F76">C476</f>
        <v>0</v>
      </c>
      <c r="D75" s="5">
        <v>0</v>
      </c>
      <c r="E75" s="5">
        <f t="shared" si="13"/>
        <v>0</v>
      </c>
      <c r="F75" s="5">
        <f t="shared" si="13"/>
        <v>0</v>
      </c>
    </row>
    <row r="76" spans="1:6" ht="12.75">
      <c r="A76" s="7" t="s">
        <v>96</v>
      </c>
      <c r="B76" s="4" t="s">
        <v>97</v>
      </c>
      <c r="C76" s="5">
        <f t="shared" si="13"/>
        <v>0</v>
      </c>
      <c r="D76" s="5">
        <v>0</v>
      </c>
      <c r="E76" s="5">
        <f t="shared" si="13"/>
        <v>0</v>
      </c>
      <c r="F76" s="5">
        <f t="shared" si="13"/>
        <v>0</v>
      </c>
    </row>
    <row r="77" spans="1:6" ht="12.75">
      <c r="A77" s="7" t="s">
        <v>298</v>
      </c>
      <c r="B77" s="4" t="s">
        <v>299</v>
      </c>
      <c r="C77" s="5">
        <f>C78+C79+C80</f>
        <v>0</v>
      </c>
      <c r="D77" s="5">
        <v>1882000</v>
      </c>
      <c r="E77" s="5">
        <f>E78+E79+E80</f>
        <v>0</v>
      </c>
      <c r="F77" s="5">
        <f>F78+F79+F80</f>
        <v>1882000</v>
      </c>
    </row>
    <row r="78" spans="1:6" ht="12.75">
      <c r="A78" s="7" t="s">
        <v>94</v>
      </c>
      <c r="B78" s="4" t="s">
        <v>300</v>
      </c>
      <c r="C78" s="5">
        <f aca="true" t="shared" si="14" ref="C78:F80">C479</f>
        <v>0</v>
      </c>
      <c r="D78" s="5">
        <v>279000</v>
      </c>
      <c r="E78" s="5">
        <f t="shared" si="14"/>
        <v>0</v>
      </c>
      <c r="F78" s="5">
        <f t="shared" si="14"/>
        <v>279000</v>
      </c>
    </row>
    <row r="79" spans="1:6" ht="12.75">
      <c r="A79" s="7" t="s">
        <v>96</v>
      </c>
      <c r="B79" s="4" t="s">
        <v>301</v>
      </c>
      <c r="C79" s="5">
        <f t="shared" si="14"/>
        <v>0</v>
      </c>
      <c r="D79" s="5">
        <v>1581000</v>
      </c>
      <c r="E79" s="5">
        <f t="shared" si="14"/>
        <v>0</v>
      </c>
      <c r="F79" s="5">
        <f t="shared" si="14"/>
        <v>1581000</v>
      </c>
    </row>
    <row r="80" spans="1:6" ht="12.75">
      <c r="A80" s="7" t="s">
        <v>295</v>
      </c>
      <c r="B80" s="4" t="s">
        <v>397</v>
      </c>
      <c r="C80" s="5">
        <f t="shared" si="14"/>
        <v>0</v>
      </c>
      <c r="D80" s="5">
        <v>22000</v>
      </c>
      <c r="E80" s="5">
        <f t="shared" si="14"/>
        <v>0</v>
      </c>
      <c r="F80" s="5">
        <f t="shared" si="14"/>
        <v>22000</v>
      </c>
    </row>
    <row r="81" spans="1:6" ht="12.75">
      <c r="A81" s="7" t="s">
        <v>98</v>
      </c>
      <c r="B81" s="4" t="s">
        <v>99</v>
      </c>
      <c r="C81" s="5">
        <f aca="true" t="shared" si="15" ref="C81:F83">C82</f>
        <v>0</v>
      </c>
      <c r="D81" s="5">
        <v>765000</v>
      </c>
      <c r="E81" s="5">
        <f t="shared" si="15"/>
        <v>0</v>
      </c>
      <c r="F81" s="5">
        <f t="shared" si="15"/>
        <v>765000</v>
      </c>
    </row>
    <row r="82" spans="1:6" ht="12.75">
      <c r="A82" s="7" t="s">
        <v>100</v>
      </c>
      <c r="B82" s="4" t="s">
        <v>101</v>
      </c>
      <c r="C82" s="5">
        <f t="shared" si="15"/>
        <v>0</v>
      </c>
      <c r="D82" s="5">
        <v>765000</v>
      </c>
      <c r="E82" s="5">
        <f t="shared" si="15"/>
        <v>0</v>
      </c>
      <c r="F82" s="5">
        <f t="shared" si="15"/>
        <v>765000</v>
      </c>
    </row>
    <row r="83" spans="1:6" ht="12.75">
      <c r="A83" s="7" t="s">
        <v>102</v>
      </c>
      <c r="B83" s="4" t="s">
        <v>103</v>
      </c>
      <c r="C83" s="5">
        <f t="shared" si="15"/>
        <v>0</v>
      </c>
      <c r="D83" s="5">
        <v>765000</v>
      </c>
      <c r="E83" s="5">
        <f t="shared" si="15"/>
        <v>0</v>
      </c>
      <c r="F83" s="5">
        <f t="shared" si="15"/>
        <v>765000</v>
      </c>
    </row>
    <row r="84" spans="1:6" ht="12.75">
      <c r="A84" s="7" t="s">
        <v>110</v>
      </c>
      <c r="B84" s="4" t="s">
        <v>111</v>
      </c>
      <c r="C84" s="5">
        <f>C485</f>
        <v>0</v>
      </c>
      <c r="D84" s="5">
        <v>765000</v>
      </c>
      <c r="E84" s="5">
        <f>E485</f>
        <v>0</v>
      </c>
      <c r="F84" s="5">
        <f>F485</f>
        <v>765000</v>
      </c>
    </row>
    <row r="85" spans="1:6" ht="12.75">
      <c r="A85" s="7" t="s">
        <v>305</v>
      </c>
      <c r="B85" s="4" t="s">
        <v>306</v>
      </c>
      <c r="C85" s="5">
        <f>C86+C94</f>
        <v>0</v>
      </c>
      <c r="D85" s="5">
        <v>11155000</v>
      </c>
      <c r="E85" s="5">
        <f>E86+E94</f>
        <v>882000</v>
      </c>
      <c r="F85" s="5">
        <f>F86+F94</f>
        <v>12037000</v>
      </c>
    </row>
    <row r="86" spans="1:6" ht="12.75">
      <c r="A86" s="7" t="s">
        <v>221</v>
      </c>
      <c r="B86" s="4" t="s">
        <v>222</v>
      </c>
      <c r="C86" s="5">
        <f>C87+C88+C91</f>
        <v>0</v>
      </c>
      <c r="D86" s="5">
        <v>10645000</v>
      </c>
      <c r="E86" s="5">
        <f>E87+E88+E91+E89</f>
        <v>882000</v>
      </c>
      <c r="F86" s="5">
        <f>F87+F88+F91+F89</f>
        <v>11527000</v>
      </c>
    </row>
    <row r="87" spans="1:6" ht="12.75">
      <c r="A87" s="7" t="s">
        <v>78</v>
      </c>
      <c r="B87" s="4" t="s">
        <v>79</v>
      </c>
      <c r="C87" s="5">
        <f aca="true" t="shared" si="16" ref="C87:F88">C344</f>
        <v>0</v>
      </c>
      <c r="D87" s="5">
        <v>797000</v>
      </c>
      <c r="E87" s="5">
        <f t="shared" si="16"/>
        <v>70000</v>
      </c>
      <c r="F87" s="5">
        <f t="shared" si="16"/>
        <v>867000</v>
      </c>
    </row>
    <row r="88" spans="1:6" ht="26.25">
      <c r="A88" s="7" t="s">
        <v>80</v>
      </c>
      <c r="B88" s="4" t="s">
        <v>81</v>
      </c>
      <c r="C88" s="5">
        <f t="shared" si="16"/>
        <v>0</v>
      </c>
      <c r="D88" s="5">
        <v>890000</v>
      </c>
      <c r="E88" s="5">
        <f t="shared" si="16"/>
        <v>10000</v>
      </c>
      <c r="F88" s="5">
        <f t="shared" si="16"/>
        <v>900000</v>
      </c>
    </row>
    <row r="89" spans="1:6" ht="12.75">
      <c r="A89" s="7" t="s">
        <v>431</v>
      </c>
      <c r="B89" s="4" t="s">
        <v>433</v>
      </c>
      <c r="C89" s="5"/>
      <c r="D89" s="5">
        <v>0</v>
      </c>
      <c r="E89" s="5">
        <f>E90</f>
        <v>0</v>
      </c>
      <c r="F89" s="5">
        <f>F90</f>
        <v>0</v>
      </c>
    </row>
    <row r="90" spans="1:6" ht="12.75">
      <c r="A90" s="7" t="s">
        <v>432</v>
      </c>
      <c r="B90" s="4" t="s">
        <v>434</v>
      </c>
      <c r="C90" s="5"/>
      <c r="D90" s="5">
        <v>0</v>
      </c>
      <c r="E90" s="5">
        <f>E347</f>
        <v>0</v>
      </c>
      <c r="F90" s="5">
        <f>F347</f>
        <v>0</v>
      </c>
    </row>
    <row r="91" spans="1:6" ht="12.75">
      <c r="A91" s="7" t="s">
        <v>232</v>
      </c>
      <c r="B91" s="4" t="s">
        <v>233</v>
      </c>
      <c r="C91" s="5">
        <f aca="true" t="shared" si="17" ref="C91:F92">C92</f>
        <v>0</v>
      </c>
      <c r="D91" s="5">
        <v>8958000</v>
      </c>
      <c r="E91" s="5">
        <f t="shared" si="17"/>
        <v>802000</v>
      </c>
      <c r="F91" s="5">
        <f t="shared" si="17"/>
        <v>9760000</v>
      </c>
    </row>
    <row r="92" spans="1:6" ht="39">
      <c r="A92" s="7" t="s">
        <v>234</v>
      </c>
      <c r="B92" s="4" t="s">
        <v>235</v>
      </c>
      <c r="C92" s="5">
        <f t="shared" si="17"/>
        <v>0</v>
      </c>
      <c r="D92" s="5">
        <v>8958000</v>
      </c>
      <c r="E92" s="5">
        <f t="shared" si="17"/>
        <v>802000</v>
      </c>
      <c r="F92" s="5">
        <f t="shared" si="17"/>
        <v>9760000</v>
      </c>
    </row>
    <row r="93" spans="1:6" ht="12.75">
      <c r="A93" s="7" t="s">
        <v>236</v>
      </c>
      <c r="B93" s="4" t="s">
        <v>237</v>
      </c>
      <c r="C93" s="5">
        <f>C350</f>
        <v>0</v>
      </c>
      <c r="D93" s="5">
        <v>8958000</v>
      </c>
      <c r="E93" s="5">
        <f>E350</f>
        <v>802000</v>
      </c>
      <c r="F93" s="5">
        <f>F350</f>
        <v>9760000</v>
      </c>
    </row>
    <row r="94" spans="1:6" ht="12.75">
      <c r="A94" s="7" t="s">
        <v>274</v>
      </c>
      <c r="B94" s="4" t="s">
        <v>89</v>
      </c>
      <c r="C94" s="5">
        <f>C95+C98</f>
        <v>0</v>
      </c>
      <c r="D94" s="5">
        <v>510000</v>
      </c>
      <c r="E94" s="5">
        <f>E95+E98</f>
        <v>0</v>
      </c>
      <c r="F94" s="5">
        <f>F95+F98</f>
        <v>510000</v>
      </c>
    </row>
    <row r="95" spans="1:6" ht="12.75">
      <c r="A95" s="7" t="s">
        <v>275</v>
      </c>
      <c r="B95" s="4" t="s">
        <v>276</v>
      </c>
      <c r="C95" s="5">
        <f aca="true" t="shared" si="18" ref="C95:F96">C96</f>
        <v>0</v>
      </c>
      <c r="D95" s="5">
        <v>153000</v>
      </c>
      <c r="E95" s="5">
        <f t="shared" si="18"/>
        <v>0</v>
      </c>
      <c r="F95" s="5">
        <f t="shared" si="18"/>
        <v>153000</v>
      </c>
    </row>
    <row r="96" spans="1:6" ht="12.75">
      <c r="A96" s="7" t="s">
        <v>277</v>
      </c>
      <c r="B96" s="4" t="s">
        <v>278</v>
      </c>
      <c r="C96" s="5">
        <f t="shared" si="18"/>
        <v>0</v>
      </c>
      <c r="D96" s="5">
        <v>153000</v>
      </c>
      <c r="E96" s="5">
        <f t="shared" si="18"/>
        <v>0</v>
      </c>
      <c r="F96" s="5">
        <f t="shared" si="18"/>
        <v>153000</v>
      </c>
    </row>
    <row r="97" spans="1:6" ht="12.75">
      <c r="A97" s="7" t="s">
        <v>281</v>
      </c>
      <c r="B97" s="4" t="s">
        <v>282</v>
      </c>
      <c r="C97" s="5">
        <f>C490</f>
        <v>0</v>
      </c>
      <c r="D97" s="5">
        <v>153000</v>
      </c>
      <c r="E97" s="5">
        <f>E490</f>
        <v>0</v>
      </c>
      <c r="F97" s="5">
        <f>F490</f>
        <v>153000</v>
      </c>
    </row>
    <row r="98" spans="1:6" ht="12.75">
      <c r="A98" s="7" t="s">
        <v>98</v>
      </c>
      <c r="B98" s="4" t="s">
        <v>99</v>
      </c>
      <c r="C98" s="5">
        <f aca="true" t="shared" si="19" ref="C98:F100">C99</f>
        <v>0</v>
      </c>
      <c r="D98" s="5">
        <v>357000</v>
      </c>
      <c r="E98" s="5">
        <f t="shared" si="19"/>
        <v>0</v>
      </c>
      <c r="F98" s="5">
        <f t="shared" si="19"/>
        <v>357000</v>
      </c>
    </row>
    <row r="99" spans="1:6" ht="12.75">
      <c r="A99" s="7" t="s">
        <v>100</v>
      </c>
      <c r="B99" s="4" t="s">
        <v>101</v>
      </c>
      <c r="C99" s="5">
        <f t="shared" si="19"/>
        <v>0</v>
      </c>
      <c r="D99" s="5">
        <v>357000</v>
      </c>
      <c r="E99" s="5">
        <f t="shared" si="19"/>
        <v>0</v>
      </c>
      <c r="F99" s="5">
        <f t="shared" si="19"/>
        <v>357000</v>
      </c>
    </row>
    <row r="100" spans="1:6" ht="12.75">
      <c r="A100" s="7" t="s">
        <v>102</v>
      </c>
      <c r="B100" s="4" t="s">
        <v>103</v>
      </c>
      <c r="C100" s="5">
        <f t="shared" si="19"/>
        <v>0</v>
      </c>
      <c r="D100" s="5">
        <v>357000</v>
      </c>
      <c r="E100" s="5">
        <f t="shared" si="19"/>
        <v>0</v>
      </c>
      <c r="F100" s="5">
        <f t="shared" si="19"/>
        <v>357000</v>
      </c>
    </row>
    <row r="101" spans="1:6" ht="12.75">
      <c r="A101" s="7" t="s">
        <v>110</v>
      </c>
      <c r="B101" s="4" t="s">
        <v>111</v>
      </c>
      <c r="C101" s="5">
        <f>C494</f>
        <v>0</v>
      </c>
      <c r="D101" s="5">
        <v>357000</v>
      </c>
      <c r="E101" s="5">
        <f>E494</f>
        <v>0</v>
      </c>
      <c r="F101" s="5">
        <f>F494</f>
        <v>357000</v>
      </c>
    </row>
    <row r="102" spans="1:6" ht="12.75">
      <c r="A102" s="7" t="s">
        <v>307</v>
      </c>
      <c r="B102" s="4" t="s">
        <v>308</v>
      </c>
      <c r="C102" s="5">
        <f aca="true" t="shared" si="20" ref="C102:F103">C103</f>
        <v>0</v>
      </c>
      <c r="D102" s="5">
        <v>866000</v>
      </c>
      <c r="E102" s="5">
        <f t="shared" si="20"/>
        <v>0</v>
      </c>
      <c r="F102" s="5">
        <f t="shared" si="20"/>
        <v>866000</v>
      </c>
    </row>
    <row r="103" spans="1:6" ht="12.75">
      <c r="A103" s="7" t="s">
        <v>221</v>
      </c>
      <c r="B103" s="4" t="s">
        <v>222</v>
      </c>
      <c r="C103" s="5">
        <f t="shared" si="20"/>
        <v>0</v>
      </c>
      <c r="D103" s="5">
        <v>866000</v>
      </c>
      <c r="E103" s="5">
        <f t="shared" si="20"/>
        <v>0</v>
      </c>
      <c r="F103" s="5">
        <f t="shared" si="20"/>
        <v>866000</v>
      </c>
    </row>
    <row r="104" spans="1:6" ht="12.75">
      <c r="A104" s="7" t="s">
        <v>223</v>
      </c>
      <c r="B104" s="4" t="s">
        <v>224</v>
      </c>
      <c r="C104" s="5">
        <f>C105+C107</f>
        <v>0</v>
      </c>
      <c r="D104" s="5">
        <v>866000</v>
      </c>
      <c r="E104" s="5">
        <f>E105+E107</f>
        <v>0</v>
      </c>
      <c r="F104" s="5">
        <f>F105+F107</f>
        <v>866000</v>
      </c>
    </row>
    <row r="105" spans="1:6" ht="12.75">
      <c r="A105" s="7" t="s">
        <v>225</v>
      </c>
      <c r="B105" s="4" t="s">
        <v>226</v>
      </c>
      <c r="C105" s="5">
        <f>C106</f>
        <v>0</v>
      </c>
      <c r="D105" s="5">
        <v>706000</v>
      </c>
      <c r="E105" s="5">
        <f>E106</f>
        <v>0</v>
      </c>
      <c r="F105" s="5">
        <f>F106</f>
        <v>706000</v>
      </c>
    </row>
    <row r="106" spans="1:6" ht="12.75">
      <c r="A106" s="7" t="s">
        <v>227</v>
      </c>
      <c r="B106" s="4" t="s">
        <v>228</v>
      </c>
      <c r="C106" s="5">
        <f>C355</f>
        <v>0</v>
      </c>
      <c r="D106" s="5">
        <v>706000</v>
      </c>
      <c r="E106" s="5">
        <f>E355</f>
        <v>0</v>
      </c>
      <c r="F106" s="5">
        <f>F355</f>
        <v>706000</v>
      </c>
    </row>
    <row r="107" spans="1:6" ht="12.75">
      <c r="A107" s="7" t="s">
        <v>229</v>
      </c>
      <c r="B107" s="4" t="s">
        <v>176</v>
      </c>
      <c r="C107" s="5">
        <f>C108</f>
        <v>0</v>
      </c>
      <c r="D107" s="5">
        <v>160000</v>
      </c>
      <c r="E107" s="5">
        <f>E108</f>
        <v>0</v>
      </c>
      <c r="F107" s="5">
        <f>F108</f>
        <v>160000</v>
      </c>
    </row>
    <row r="108" spans="1:6" ht="12.75">
      <c r="A108" s="7" t="s">
        <v>230</v>
      </c>
      <c r="B108" s="4" t="s">
        <v>231</v>
      </c>
      <c r="C108" s="5">
        <f>C357</f>
        <v>0</v>
      </c>
      <c r="D108" s="5">
        <v>160000</v>
      </c>
      <c r="E108" s="5">
        <f>E357</f>
        <v>0</v>
      </c>
      <c r="F108" s="5">
        <f>F357</f>
        <v>160000</v>
      </c>
    </row>
    <row r="109" spans="1:6" ht="12.75">
      <c r="A109" s="7" t="s">
        <v>309</v>
      </c>
      <c r="B109" s="4" t="s">
        <v>310</v>
      </c>
      <c r="C109" s="5">
        <f>C110</f>
        <v>0</v>
      </c>
      <c r="D109" s="5">
        <v>460000</v>
      </c>
      <c r="E109" s="5">
        <f>E110</f>
        <v>0</v>
      </c>
      <c r="F109" s="5">
        <f>F110</f>
        <v>460000</v>
      </c>
    </row>
    <row r="110" spans="1:6" ht="12.75">
      <c r="A110" s="7" t="s">
        <v>311</v>
      </c>
      <c r="B110" s="4" t="s">
        <v>312</v>
      </c>
      <c r="C110" s="5">
        <f>C111+C113</f>
        <v>0</v>
      </c>
      <c r="D110" s="5">
        <v>460000</v>
      </c>
      <c r="E110" s="5">
        <f>E111+E113</f>
        <v>0</v>
      </c>
      <c r="F110" s="5">
        <f>F111+F113</f>
        <v>460000</v>
      </c>
    </row>
    <row r="111" spans="1:6" ht="12.75">
      <c r="A111" s="7" t="s">
        <v>221</v>
      </c>
      <c r="B111" s="4" t="s">
        <v>222</v>
      </c>
      <c r="C111" s="5">
        <f>C112</f>
        <v>0</v>
      </c>
      <c r="D111" s="5">
        <v>426000</v>
      </c>
      <c r="E111" s="5">
        <f>E112</f>
        <v>0</v>
      </c>
      <c r="F111" s="5">
        <f>F112</f>
        <v>426000</v>
      </c>
    </row>
    <row r="112" spans="1:6" ht="26.25">
      <c r="A112" s="7" t="s">
        <v>80</v>
      </c>
      <c r="B112" s="4" t="s">
        <v>81</v>
      </c>
      <c r="C112" s="5">
        <f>C361</f>
        <v>0</v>
      </c>
      <c r="D112" s="5">
        <v>426000</v>
      </c>
      <c r="E112" s="5">
        <f>E361</f>
        <v>0</v>
      </c>
      <c r="F112" s="5">
        <f>F361</f>
        <v>426000</v>
      </c>
    </row>
    <row r="113" spans="1:6" ht="12.75">
      <c r="A113" s="7" t="s">
        <v>274</v>
      </c>
      <c r="B113" s="4" t="s">
        <v>89</v>
      </c>
      <c r="C113" s="5">
        <f aca="true" t="shared" si="21" ref="C113:F115">C114</f>
        <v>0</v>
      </c>
      <c r="D113" s="5">
        <v>34000</v>
      </c>
      <c r="E113" s="5">
        <f t="shared" si="21"/>
        <v>0</v>
      </c>
      <c r="F113" s="5">
        <f t="shared" si="21"/>
        <v>34000</v>
      </c>
    </row>
    <row r="114" spans="1:6" ht="12.75">
      <c r="A114" s="7" t="s">
        <v>98</v>
      </c>
      <c r="B114" s="4" t="s">
        <v>99</v>
      </c>
      <c r="C114" s="5">
        <f t="shared" si="21"/>
        <v>0</v>
      </c>
      <c r="D114" s="5">
        <v>34000</v>
      </c>
      <c r="E114" s="5">
        <f t="shared" si="21"/>
        <v>0</v>
      </c>
      <c r="F114" s="5">
        <f t="shared" si="21"/>
        <v>34000</v>
      </c>
    </row>
    <row r="115" spans="1:6" ht="12.75">
      <c r="A115" s="7" t="s">
        <v>100</v>
      </c>
      <c r="B115" s="4" t="s">
        <v>101</v>
      </c>
      <c r="C115" s="5">
        <f t="shared" si="21"/>
        <v>0</v>
      </c>
      <c r="D115" s="5">
        <v>34000</v>
      </c>
      <c r="E115" s="5">
        <f t="shared" si="21"/>
        <v>0</v>
      </c>
      <c r="F115" s="5">
        <f t="shared" si="21"/>
        <v>34000</v>
      </c>
    </row>
    <row r="116" spans="1:6" ht="12.75">
      <c r="A116" s="7" t="s">
        <v>102</v>
      </c>
      <c r="B116" s="4" t="s">
        <v>103</v>
      </c>
      <c r="C116" s="5">
        <f>C118+C117</f>
        <v>0</v>
      </c>
      <c r="D116" s="5">
        <v>34000</v>
      </c>
      <c r="E116" s="5">
        <f>E118+E117</f>
        <v>0</v>
      </c>
      <c r="F116" s="5">
        <f>F118+F117</f>
        <v>34000</v>
      </c>
    </row>
    <row r="117" spans="1:6" ht="12.75">
      <c r="A117" s="7" t="s">
        <v>106</v>
      </c>
      <c r="B117" s="4" t="s">
        <v>107</v>
      </c>
      <c r="C117" s="5">
        <f aca="true" t="shared" si="22" ref="C117:F118">C501</f>
        <v>0</v>
      </c>
      <c r="D117" s="5">
        <v>0</v>
      </c>
      <c r="E117" s="5">
        <f t="shared" si="22"/>
        <v>0</v>
      </c>
      <c r="F117" s="5">
        <f t="shared" si="22"/>
        <v>0</v>
      </c>
    </row>
    <row r="118" spans="1:6" ht="12.75">
      <c r="A118" s="7" t="s">
        <v>110</v>
      </c>
      <c r="B118" s="4" t="s">
        <v>111</v>
      </c>
      <c r="C118" s="5">
        <f t="shared" si="22"/>
        <v>0</v>
      </c>
      <c r="D118" s="5">
        <v>34000</v>
      </c>
      <c r="E118" s="5">
        <f t="shared" si="22"/>
        <v>0</v>
      </c>
      <c r="F118" s="5">
        <f t="shared" si="22"/>
        <v>34000</v>
      </c>
    </row>
    <row r="119" spans="1:6" ht="12.75">
      <c r="A119" s="7" t="s">
        <v>313</v>
      </c>
      <c r="B119" s="4" t="s">
        <v>314</v>
      </c>
      <c r="C119" s="5">
        <f>C120+C134+C152+C186</f>
        <v>0</v>
      </c>
      <c r="D119" s="5">
        <v>199732000</v>
      </c>
      <c r="E119" s="5">
        <f>E120+E134+E152+E186</f>
        <v>19059000</v>
      </c>
      <c r="F119" s="5">
        <f>F120+F134+F152+F186</f>
        <v>218791000</v>
      </c>
    </row>
    <row r="120" spans="1:6" ht="12.75">
      <c r="A120" s="7" t="s">
        <v>315</v>
      </c>
      <c r="B120" s="4" t="s">
        <v>316</v>
      </c>
      <c r="C120" s="5">
        <f>C121+C129</f>
        <v>0</v>
      </c>
      <c r="D120" s="5">
        <v>13942000</v>
      </c>
      <c r="E120" s="5">
        <f>E121+E129</f>
        <v>0</v>
      </c>
      <c r="F120" s="5">
        <f>F121+F129</f>
        <v>13942000</v>
      </c>
    </row>
    <row r="121" spans="1:6" ht="12.75">
      <c r="A121" s="7" t="s">
        <v>221</v>
      </c>
      <c r="B121" s="4" t="s">
        <v>222</v>
      </c>
      <c r="C121" s="5">
        <f>C122+C123+C127</f>
        <v>0</v>
      </c>
      <c r="D121" s="5">
        <v>13942000</v>
      </c>
      <c r="E121" s="5">
        <f>E122+E123+E127</f>
        <v>0</v>
      </c>
      <c r="F121" s="5">
        <f>F122+F123+F127</f>
        <v>13942000</v>
      </c>
    </row>
    <row r="122" spans="1:6" ht="26.25">
      <c r="A122" s="7" t="s">
        <v>80</v>
      </c>
      <c r="B122" s="4" t="s">
        <v>81</v>
      </c>
      <c r="C122" s="5">
        <f>C365</f>
        <v>0</v>
      </c>
      <c r="D122" s="5">
        <v>1709000</v>
      </c>
      <c r="E122" s="5">
        <f>E365</f>
        <v>0</v>
      </c>
      <c r="F122" s="5">
        <f>F365</f>
        <v>1709000</v>
      </c>
    </row>
    <row r="123" spans="1:6" ht="12.75">
      <c r="A123" s="7" t="s">
        <v>248</v>
      </c>
      <c r="B123" s="4" t="s">
        <v>249</v>
      </c>
      <c r="C123" s="5">
        <f>C124</f>
        <v>0</v>
      </c>
      <c r="D123" s="5">
        <v>12007000</v>
      </c>
      <c r="E123" s="5">
        <f>E124</f>
        <v>0</v>
      </c>
      <c r="F123" s="5">
        <f>F124</f>
        <v>12007000</v>
      </c>
    </row>
    <row r="124" spans="1:6" ht="12.75">
      <c r="A124" s="7" t="s">
        <v>250</v>
      </c>
      <c r="B124" s="4" t="s">
        <v>251</v>
      </c>
      <c r="C124" s="5">
        <f>C125+C126</f>
        <v>0</v>
      </c>
      <c r="D124" s="5">
        <v>12007000</v>
      </c>
      <c r="E124" s="5">
        <f>E125+E126</f>
        <v>0</v>
      </c>
      <c r="F124" s="5">
        <f>F125+F126</f>
        <v>12007000</v>
      </c>
    </row>
    <row r="125" spans="1:6" ht="12.75">
      <c r="A125" s="7" t="s">
        <v>252</v>
      </c>
      <c r="B125" s="4" t="s">
        <v>253</v>
      </c>
      <c r="C125" s="5">
        <f aca="true" t="shared" si="23" ref="C125:F126">C368</f>
        <v>0</v>
      </c>
      <c r="D125" s="5">
        <v>3145000</v>
      </c>
      <c r="E125" s="5">
        <f t="shared" si="23"/>
        <v>0</v>
      </c>
      <c r="F125" s="5">
        <f t="shared" si="23"/>
        <v>3145000</v>
      </c>
    </row>
    <row r="126" spans="1:6" ht="12.75">
      <c r="A126" s="7" t="s">
        <v>254</v>
      </c>
      <c r="B126" s="4" t="s">
        <v>255</v>
      </c>
      <c r="C126" s="5">
        <f t="shared" si="23"/>
        <v>0</v>
      </c>
      <c r="D126" s="5">
        <v>8862000</v>
      </c>
      <c r="E126" s="5">
        <f t="shared" si="23"/>
        <v>0</v>
      </c>
      <c r="F126" s="5">
        <f t="shared" si="23"/>
        <v>8862000</v>
      </c>
    </row>
    <row r="127" spans="1:6" ht="26.25">
      <c r="A127" s="7" t="s">
        <v>82</v>
      </c>
      <c r="B127" s="4" t="s">
        <v>83</v>
      </c>
      <c r="C127" s="5">
        <f>C128</f>
        <v>0</v>
      </c>
      <c r="D127" s="5">
        <v>226000</v>
      </c>
      <c r="E127" s="5">
        <f>E128</f>
        <v>0</v>
      </c>
      <c r="F127" s="5">
        <f>F128</f>
        <v>226000</v>
      </c>
    </row>
    <row r="128" spans="1:6" ht="12.75">
      <c r="A128" s="7" t="s">
        <v>84</v>
      </c>
      <c r="B128" s="4" t="s">
        <v>85</v>
      </c>
      <c r="C128" s="5">
        <f>C371</f>
        <v>0</v>
      </c>
      <c r="D128" s="5">
        <v>226000</v>
      </c>
      <c r="E128" s="5">
        <f>E371</f>
        <v>0</v>
      </c>
      <c r="F128" s="5">
        <f>F371</f>
        <v>226000</v>
      </c>
    </row>
    <row r="129" spans="1:6" ht="12.75">
      <c r="A129" s="7" t="s">
        <v>274</v>
      </c>
      <c r="B129" s="4" t="s">
        <v>89</v>
      </c>
      <c r="C129" s="5">
        <f aca="true" t="shared" si="24" ref="C129:F132">C130</f>
        <v>0</v>
      </c>
      <c r="D129" s="5">
        <v>0</v>
      </c>
      <c r="E129" s="5">
        <f t="shared" si="24"/>
        <v>0</v>
      </c>
      <c r="F129" s="5">
        <f t="shared" si="24"/>
        <v>0</v>
      </c>
    </row>
    <row r="130" spans="1:6" ht="12.75">
      <c r="A130" s="7" t="s">
        <v>98</v>
      </c>
      <c r="B130" s="4" t="s">
        <v>99</v>
      </c>
      <c r="C130" s="5">
        <f t="shared" si="24"/>
        <v>0</v>
      </c>
      <c r="D130" s="5">
        <v>0</v>
      </c>
      <c r="E130" s="5">
        <f t="shared" si="24"/>
        <v>0</v>
      </c>
      <c r="F130" s="5">
        <f t="shared" si="24"/>
        <v>0</v>
      </c>
    </row>
    <row r="131" spans="1:6" ht="12.75">
      <c r="A131" s="7" t="s">
        <v>100</v>
      </c>
      <c r="B131" s="4" t="s">
        <v>101</v>
      </c>
      <c r="C131" s="5">
        <f t="shared" si="24"/>
        <v>0</v>
      </c>
      <c r="D131" s="5">
        <v>0</v>
      </c>
      <c r="E131" s="5">
        <f t="shared" si="24"/>
        <v>0</v>
      </c>
      <c r="F131" s="5">
        <f t="shared" si="24"/>
        <v>0</v>
      </c>
    </row>
    <row r="132" spans="1:6" ht="12.75">
      <c r="A132" s="7" t="s">
        <v>102</v>
      </c>
      <c r="B132" s="4" t="s">
        <v>103</v>
      </c>
      <c r="C132" s="5">
        <f t="shared" si="24"/>
        <v>0</v>
      </c>
      <c r="D132" s="5">
        <v>0</v>
      </c>
      <c r="E132" s="5">
        <f t="shared" si="24"/>
        <v>0</v>
      </c>
      <c r="F132" s="5">
        <f t="shared" si="24"/>
        <v>0</v>
      </c>
    </row>
    <row r="133" spans="1:6" ht="12.75">
      <c r="A133" s="7" t="s">
        <v>110</v>
      </c>
      <c r="B133" s="4" t="s">
        <v>111</v>
      </c>
      <c r="C133" s="5">
        <f>C509</f>
        <v>0</v>
      </c>
      <c r="D133" s="5">
        <v>0</v>
      </c>
      <c r="E133" s="5">
        <f>E509</f>
        <v>0</v>
      </c>
      <c r="F133" s="5">
        <f>F509</f>
        <v>0</v>
      </c>
    </row>
    <row r="134" spans="1:6" ht="12.75">
      <c r="A134" s="7" t="s">
        <v>317</v>
      </c>
      <c r="B134" s="4" t="s">
        <v>318</v>
      </c>
      <c r="C134" s="5">
        <f>C135+C140</f>
        <v>0</v>
      </c>
      <c r="D134" s="5">
        <v>10570000</v>
      </c>
      <c r="E134" s="5">
        <f>E135+E140</f>
        <v>80000</v>
      </c>
      <c r="F134" s="5">
        <f>F135+F140</f>
        <v>10650000</v>
      </c>
    </row>
    <row r="135" spans="1:6" ht="12.75">
      <c r="A135" s="7" t="s">
        <v>221</v>
      </c>
      <c r="B135" s="4" t="s">
        <v>222</v>
      </c>
      <c r="C135" s="5">
        <f aca="true" t="shared" si="25" ref="C135:F136">C136</f>
        <v>0</v>
      </c>
      <c r="D135" s="5">
        <v>2500000</v>
      </c>
      <c r="E135" s="5">
        <f t="shared" si="25"/>
        <v>260000</v>
      </c>
      <c r="F135" s="5">
        <f t="shared" si="25"/>
        <v>2760000</v>
      </c>
    </row>
    <row r="136" spans="1:6" ht="12.75">
      <c r="A136" s="7" t="s">
        <v>232</v>
      </c>
      <c r="B136" s="4" t="s">
        <v>233</v>
      </c>
      <c r="C136" s="5">
        <f t="shared" si="25"/>
        <v>0</v>
      </c>
      <c r="D136" s="5">
        <v>2500000</v>
      </c>
      <c r="E136" s="5">
        <f t="shared" si="25"/>
        <v>260000</v>
      </c>
      <c r="F136" s="5">
        <f t="shared" si="25"/>
        <v>2760000</v>
      </c>
    </row>
    <row r="137" spans="1:6" ht="39">
      <c r="A137" s="7" t="s">
        <v>234</v>
      </c>
      <c r="B137" s="4" t="s">
        <v>235</v>
      </c>
      <c r="C137" s="5">
        <f>C138+C139</f>
        <v>0</v>
      </c>
      <c r="D137" s="5">
        <v>2500000</v>
      </c>
      <c r="E137" s="5">
        <f>E138+E139</f>
        <v>260000</v>
      </c>
      <c r="F137" s="5">
        <f>F138+F139</f>
        <v>2760000</v>
      </c>
    </row>
    <row r="138" spans="1:6" ht="12.75">
      <c r="A138" s="7" t="s">
        <v>236</v>
      </c>
      <c r="B138" s="4" t="s">
        <v>237</v>
      </c>
      <c r="C138" s="5">
        <f aca="true" t="shared" si="26" ref="C138:F139">C376</f>
        <v>0</v>
      </c>
      <c r="D138" s="5">
        <v>0</v>
      </c>
      <c r="E138" s="5">
        <f t="shared" si="26"/>
        <v>0</v>
      </c>
      <c r="F138" s="5">
        <f t="shared" si="26"/>
        <v>0</v>
      </c>
    </row>
    <row r="139" spans="1:6" ht="12.75">
      <c r="A139" s="7" t="s">
        <v>240</v>
      </c>
      <c r="B139" s="4" t="s">
        <v>241</v>
      </c>
      <c r="C139" s="5">
        <f t="shared" si="26"/>
        <v>0</v>
      </c>
      <c r="D139" s="5">
        <v>2500000</v>
      </c>
      <c r="E139" s="5">
        <f t="shared" si="26"/>
        <v>260000</v>
      </c>
      <c r="F139" s="5">
        <f t="shared" si="26"/>
        <v>2760000</v>
      </c>
    </row>
    <row r="140" spans="1:6" ht="12.75">
      <c r="A140" s="7" t="s">
        <v>274</v>
      </c>
      <c r="B140" s="4" t="s">
        <v>89</v>
      </c>
      <c r="C140" s="5">
        <f>C141+C145+C148</f>
        <v>0</v>
      </c>
      <c r="D140" s="5">
        <v>8070000</v>
      </c>
      <c r="E140" s="5">
        <f>E141+E145+E148</f>
        <v>-180000</v>
      </c>
      <c r="F140" s="5">
        <f>F141+F145+F148</f>
        <v>7890000</v>
      </c>
    </row>
    <row r="141" spans="1:6" ht="12.75">
      <c r="A141" s="7" t="s">
        <v>275</v>
      </c>
      <c r="B141" s="4" t="s">
        <v>276</v>
      </c>
      <c r="C141" s="5">
        <f>C142</f>
        <v>0</v>
      </c>
      <c r="D141" s="5">
        <v>8070000</v>
      </c>
      <c r="E141" s="5">
        <f>E142</f>
        <v>-180000</v>
      </c>
      <c r="F141" s="5">
        <f>F142</f>
        <v>7890000</v>
      </c>
    </row>
    <row r="142" spans="1:6" ht="12.75">
      <c r="A142" s="7" t="s">
        <v>277</v>
      </c>
      <c r="B142" s="4" t="s">
        <v>278</v>
      </c>
      <c r="C142" s="5">
        <f>C143+C144</f>
        <v>0</v>
      </c>
      <c r="D142" s="5">
        <v>8070000</v>
      </c>
      <c r="E142" s="5">
        <f>E143+E144</f>
        <v>-180000</v>
      </c>
      <c r="F142" s="5">
        <f>F143+F144</f>
        <v>7890000</v>
      </c>
    </row>
    <row r="143" spans="1:6" ht="12.75">
      <c r="A143" s="7" t="s">
        <v>279</v>
      </c>
      <c r="B143" s="4" t="s">
        <v>280</v>
      </c>
      <c r="C143" s="5">
        <f aca="true" t="shared" si="27" ref="C143:F144">C514</f>
        <v>0</v>
      </c>
      <c r="D143" s="5">
        <v>7966000</v>
      </c>
      <c r="E143" s="5">
        <f t="shared" si="27"/>
        <v>-180000</v>
      </c>
      <c r="F143" s="5">
        <f t="shared" si="27"/>
        <v>7786000</v>
      </c>
    </row>
    <row r="144" spans="1:6" ht="12.75">
      <c r="A144" s="7" t="s">
        <v>281</v>
      </c>
      <c r="B144" s="4" t="s">
        <v>282</v>
      </c>
      <c r="C144" s="5">
        <f t="shared" si="27"/>
        <v>0</v>
      </c>
      <c r="D144" s="5">
        <v>104000</v>
      </c>
      <c r="E144" s="5">
        <f t="shared" si="27"/>
        <v>0</v>
      </c>
      <c r="F144" s="5">
        <f t="shared" si="27"/>
        <v>104000</v>
      </c>
    </row>
    <row r="145" spans="1:6" ht="12.75">
      <c r="A145" s="7" t="s">
        <v>283</v>
      </c>
      <c r="B145" s="4" t="s">
        <v>284</v>
      </c>
      <c r="C145" s="5">
        <f aca="true" t="shared" si="28" ref="C145:F146">C146</f>
        <v>0</v>
      </c>
      <c r="D145" s="5">
        <v>0</v>
      </c>
      <c r="E145" s="5">
        <f t="shared" si="28"/>
        <v>0</v>
      </c>
      <c r="F145" s="5">
        <f t="shared" si="28"/>
        <v>0</v>
      </c>
    </row>
    <row r="146" spans="1:6" ht="26.25">
      <c r="A146" s="7" t="s">
        <v>285</v>
      </c>
      <c r="B146" s="4" t="s">
        <v>286</v>
      </c>
      <c r="C146" s="5">
        <f t="shared" si="28"/>
        <v>0</v>
      </c>
      <c r="D146" s="5">
        <v>0</v>
      </c>
      <c r="E146" s="5">
        <f t="shared" si="28"/>
        <v>0</v>
      </c>
      <c r="F146" s="5">
        <f t="shared" si="28"/>
        <v>0</v>
      </c>
    </row>
    <row r="147" spans="1:6" ht="12.75">
      <c r="A147" s="7" t="s">
        <v>287</v>
      </c>
      <c r="B147" s="4" t="s">
        <v>288</v>
      </c>
      <c r="C147" s="5">
        <f>C518</f>
        <v>0</v>
      </c>
      <c r="D147" s="5">
        <v>0</v>
      </c>
      <c r="E147" s="5">
        <f>E518</f>
        <v>0</v>
      </c>
      <c r="F147" s="5">
        <f>F518</f>
        <v>0</v>
      </c>
    </row>
    <row r="148" spans="1:6" ht="12.75">
      <c r="A148" s="7" t="s">
        <v>98</v>
      </c>
      <c r="B148" s="4" t="s">
        <v>99</v>
      </c>
      <c r="C148" s="5">
        <f aca="true" t="shared" si="29" ref="C148:F150">C149</f>
        <v>0</v>
      </c>
      <c r="D148" s="5">
        <v>0</v>
      </c>
      <c r="E148" s="5">
        <f t="shared" si="29"/>
        <v>0</v>
      </c>
      <c r="F148" s="5">
        <f t="shared" si="29"/>
        <v>0</v>
      </c>
    </row>
    <row r="149" spans="1:6" ht="12.75">
      <c r="A149" s="7" t="s">
        <v>100</v>
      </c>
      <c r="B149" s="4" t="s">
        <v>101</v>
      </c>
      <c r="C149" s="5">
        <f t="shared" si="29"/>
        <v>0</v>
      </c>
      <c r="D149" s="5">
        <v>0</v>
      </c>
      <c r="E149" s="5">
        <f t="shared" si="29"/>
        <v>0</v>
      </c>
      <c r="F149" s="5">
        <f t="shared" si="29"/>
        <v>0</v>
      </c>
    </row>
    <row r="150" spans="1:6" ht="12.75">
      <c r="A150" s="7" t="s">
        <v>102</v>
      </c>
      <c r="B150" s="4" t="s">
        <v>103</v>
      </c>
      <c r="C150" s="5">
        <f t="shared" si="29"/>
        <v>0</v>
      </c>
      <c r="D150" s="5">
        <v>0</v>
      </c>
      <c r="E150" s="5">
        <f t="shared" si="29"/>
        <v>0</v>
      </c>
      <c r="F150" s="5">
        <f t="shared" si="29"/>
        <v>0</v>
      </c>
    </row>
    <row r="151" spans="1:6" ht="12.75">
      <c r="A151" s="7" t="s">
        <v>110</v>
      </c>
      <c r="B151" s="4" t="s">
        <v>111</v>
      </c>
      <c r="C151" s="5">
        <f>C522</f>
        <v>0</v>
      </c>
      <c r="D151" s="5">
        <v>0</v>
      </c>
      <c r="E151" s="5">
        <f>E522</f>
        <v>0</v>
      </c>
      <c r="F151" s="5">
        <f>F522</f>
        <v>0</v>
      </c>
    </row>
    <row r="152" spans="1:6" ht="12.75">
      <c r="A152" s="7" t="s">
        <v>319</v>
      </c>
      <c r="B152" s="4" t="s">
        <v>320</v>
      </c>
      <c r="C152" s="5">
        <f>C153+C169</f>
        <v>0</v>
      </c>
      <c r="D152" s="5">
        <v>69872000</v>
      </c>
      <c r="E152" s="5">
        <f>E153+E169</f>
        <v>8389000</v>
      </c>
      <c r="F152" s="5">
        <f>F153+F169</f>
        <v>78261000</v>
      </c>
    </row>
    <row r="153" spans="1:6" ht="12.75">
      <c r="A153" s="7" t="s">
        <v>221</v>
      </c>
      <c r="B153" s="4" t="s">
        <v>222</v>
      </c>
      <c r="C153" s="5">
        <f>C154+C155+C156+C160+C165</f>
        <v>0</v>
      </c>
      <c r="D153" s="5">
        <v>57501000</v>
      </c>
      <c r="E153" s="5">
        <f>E154+E155+E156+E160+E165</f>
        <v>8323000</v>
      </c>
      <c r="F153" s="5">
        <f>F154+F155+F156+F160+F165</f>
        <v>65824000</v>
      </c>
    </row>
    <row r="154" spans="1:6" ht="12.75">
      <c r="A154" s="7" t="s">
        <v>78</v>
      </c>
      <c r="B154" s="4" t="s">
        <v>79</v>
      </c>
      <c r="C154" s="5">
        <f aca="true" t="shared" si="30" ref="C154:F155">C380</f>
        <v>0</v>
      </c>
      <c r="D154" s="5">
        <v>3505000</v>
      </c>
      <c r="E154" s="5">
        <f t="shared" si="30"/>
        <v>535000</v>
      </c>
      <c r="F154" s="5">
        <f t="shared" si="30"/>
        <v>4040000</v>
      </c>
    </row>
    <row r="155" spans="1:6" ht="26.25">
      <c r="A155" s="7" t="s">
        <v>80</v>
      </c>
      <c r="B155" s="4" t="s">
        <v>81</v>
      </c>
      <c r="C155" s="5">
        <f t="shared" si="30"/>
        <v>0</v>
      </c>
      <c r="D155" s="5">
        <v>2184000</v>
      </c>
      <c r="E155" s="5">
        <f t="shared" si="30"/>
        <v>-515000</v>
      </c>
      <c r="F155" s="5">
        <f t="shared" si="30"/>
        <v>1669000</v>
      </c>
    </row>
    <row r="156" spans="1:6" ht="12.75">
      <c r="A156" s="7" t="s">
        <v>232</v>
      </c>
      <c r="B156" s="4" t="s">
        <v>233</v>
      </c>
      <c r="C156" s="5">
        <f aca="true" t="shared" si="31" ref="C156:F157">C157</f>
        <v>0</v>
      </c>
      <c r="D156" s="5">
        <v>32065500</v>
      </c>
      <c r="E156" s="5">
        <f t="shared" si="31"/>
        <v>8303000</v>
      </c>
      <c r="F156" s="5">
        <f t="shared" si="31"/>
        <v>40368500</v>
      </c>
    </row>
    <row r="157" spans="1:6" ht="39">
      <c r="A157" s="7" t="s">
        <v>234</v>
      </c>
      <c r="B157" s="4" t="s">
        <v>235</v>
      </c>
      <c r="C157" s="5">
        <f t="shared" si="31"/>
        <v>0</v>
      </c>
      <c r="D157" s="5">
        <v>32065500</v>
      </c>
      <c r="E157" s="5">
        <f t="shared" si="31"/>
        <v>8303000</v>
      </c>
      <c r="F157" s="5">
        <f t="shared" si="31"/>
        <v>40368500</v>
      </c>
    </row>
    <row r="158" spans="1:6" ht="12.75">
      <c r="A158" s="7" t="s">
        <v>436</v>
      </c>
      <c r="B158" s="4" t="s">
        <v>237</v>
      </c>
      <c r="C158" s="5">
        <f>C384</f>
        <v>0</v>
      </c>
      <c r="D158" s="5">
        <v>32065500</v>
      </c>
      <c r="E158" s="5">
        <f>E384</f>
        <v>8303000</v>
      </c>
      <c r="F158" s="5">
        <f>F384</f>
        <v>40368500</v>
      </c>
    </row>
    <row r="159" spans="1:6" ht="12.75">
      <c r="A159" s="7" t="s">
        <v>437</v>
      </c>
      <c r="B159" s="20">
        <v>510101</v>
      </c>
      <c r="C159" s="5"/>
      <c r="D159" s="5">
        <v>5500</v>
      </c>
      <c r="E159" s="5">
        <f>E385</f>
        <v>0</v>
      </c>
      <c r="F159" s="5">
        <f>F385</f>
        <v>5500</v>
      </c>
    </row>
    <row r="160" spans="1:6" ht="26.25">
      <c r="A160" s="7" t="s">
        <v>82</v>
      </c>
      <c r="B160" s="4" t="s">
        <v>83</v>
      </c>
      <c r="C160" s="5">
        <f>C161+C162+C163+C164</f>
        <v>0</v>
      </c>
      <c r="D160" s="5">
        <v>19744500</v>
      </c>
      <c r="E160" s="5">
        <f>E161+E162+E163+E164</f>
        <v>0</v>
      </c>
      <c r="F160" s="5">
        <f>F161+F162+F163+F164</f>
        <v>19744500</v>
      </c>
    </row>
    <row r="161" spans="1:6" ht="12.75">
      <c r="A161" s="7" t="s">
        <v>256</v>
      </c>
      <c r="B161" s="4" t="s">
        <v>257</v>
      </c>
      <c r="C161" s="5">
        <f aca="true" t="shared" si="32" ref="C161:F164">C387</f>
        <v>0</v>
      </c>
      <c r="D161" s="5">
        <v>1094500</v>
      </c>
      <c r="E161" s="5">
        <f t="shared" si="32"/>
        <v>0</v>
      </c>
      <c r="F161" s="5">
        <f t="shared" si="32"/>
        <v>1094500</v>
      </c>
    </row>
    <row r="162" spans="1:6" ht="12.75">
      <c r="A162" s="7" t="s">
        <v>258</v>
      </c>
      <c r="B162" s="4" t="s">
        <v>259</v>
      </c>
      <c r="C162" s="5">
        <f t="shared" si="32"/>
        <v>0</v>
      </c>
      <c r="D162" s="5">
        <v>600000</v>
      </c>
      <c r="E162" s="5">
        <f t="shared" si="32"/>
        <v>0</v>
      </c>
      <c r="F162" s="5">
        <f t="shared" si="32"/>
        <v>600000</v>
      </c>
    </row>
    <row r="163" spans="1:6" ht="12.75">
      <c r="A163" s="7" t="s">
        <v>260</v>
      </c>
      <c r="B163" s="4" t="s">
        <v>261</v>
      </c>
      <c r="C163" s="5">
        <f t="shared" si="32"/>
        <v>0</v>
      </c>
      <c r="D163" s="5">
        <v>18042000</v>
      </c>
      <c r="E163" s="5">
        <f t="shared" si="32"/>
        <v>0</v>
      </c>
      <c r="F163" s="5">
        <f t="shared" si="32"/>
        <v>18042000</v>
      </c>
    </row>
    <row r="164" spans="1:6" ht="12.75">
      <c r="A164" s="7" t="s">
        <v>86</v>
      </c>
      <c r="B164" s="4" t="s">
        <v>87</v>
      </c>
      <c r="C164" s="5">
        <f t="shared" si="32"/>
        <v>0</v>
      </c>
      <c r="D164" s="5">
        <v>8000</v>
      </c>
      <c r="E164" s="5">
        <f t="shared" si="32"/>
        <v>0</v>
      </c>
      <c r="F164" s="5">
        <f t="shared" si="32"/>
        <v>8000</v>
      </c>
    </row>
    <row r="165" spans="1:6" ht="12.75">
      <c r="A165" s="7" t="s">
        <v>262</v>
      </c>
      <c r="B165" s="4" t="s">
        <v>263</v>
      </c>
      <c r="C165" s="5">
        <f aca="true" t="shared" si="33" ref="C165:F167">C166</f>
        <v>0</v>
      </c>
      <c r="D165" s="5">
        <v>2000</v>
      </c>
      <c r="E165" s="5">
        <f t="shared" si="33"/>
        <v>0</v>
      </c>
      <c r="F165" s="5">
        <f t="shared" si="33"/>
        <v>2000</v>
      </c>
    </row>
    <row r="166" spans="1:6" ht="12.75">
      <c r="A166" s="7" t="s">
        <v>264</v>
      </c>
      <c r="B166" s="4" t="s">
        <v>265</v>
      </c>
      <c r="C166" s="5">
        <f t="shared" si="33"/>
        <v>0</v>
      </c>
      <c r="D166" s="5">
        <v>2000</v>
      </c>
      <c r="E166" s="5">
        <f t="shared" si="33"/>
        <v>0</v>
      </c>
      <c r="F166" s="5">
        <f t="shared" si="33"/>
        <v>2000</v>
      </c>
    </row>
    <row r="167" spans="1:6" ht="12.75">
      <c r="A167" s="7" t="s">
        <v>270</v>
      </c>
      <c r="B167" s="4" t="s">
        <v>271</v>
      </c>
      <c r="C167" s="5">
        <f t="shared" si="33"/>
        <v>0</v>
      </c>
      <c r="D167" s="5">
        <v>2000</v>
      </c>
      <c r="E167" s="5">
        <f t="shared" si="33"/>
        <v>0</v>
      </c>
      <c r="F167" s="5">
        <f t="shared" si="33"/>
        <v>2000</v>
      </c>
    </row>
    <row r="168" spans="1:6" ht="12.75">
      <c r="A168" s="7" t="s">
        <v>272</v>
      </c>
      <c r="B168" s="4" t="s">
        <v>273</v>
      </c>
      <c r="C168" s="5">
        <f>C394</f>
        <v>0</v>
      </c>
      <c r="D168" s="5">
        <v>2000</v>
      </c>
      <c r="E168" s="5">
        <f>E394</f>
        <v>0</v>
      </c>
      <c r="F168" s="5">
        <f>F394</f>
        <v>2000</v>
      </c>
    </row>
    <row r="169" spans="1:6" ht="12.75">
      <c r="A169" s="7" t="s">
        <v>274</v>
      </c>
      <c r="B169" s="4" t="s">
        <v>89</v>
      </c>
      <c r="C169" s="5">
        <f>C170+C173+C176+C181</f>
        <v>0</v>
      </c>
      <c r="D169" s="5">
        <v>12371000</v>
      </c>
      <c r="E169" s="5">
        <f>E170+E173+E176+E181</f>
        <v>66000</v>
      </c>
      <c r="F169" s="5">
        <f>F170+F173+F176+F181</f>
        <v>12437000</v>
      </c>
    </row>
    <row r="170" spans="1:6" ht="12.75">
      <c r="A170" s="7" t="s">
        <v>275</v>
      </c>
      <c r="B170" s="4" t="s">
        <v>276</v>
      </c>
      <c r="C170" s="5">
        <f aca="true" t="shared" si="34" ref="C170:F171">C171</f>
        <v>0</v>
      </c>
      <c r="D170" s="5">
        <v>1608000</v>
      </c>
      <c r="E170" s="5">
        <f t="shared" si="34"/>
        <v>66000</v>
      </c>
      <c r="F170" s="5">
        <f t="shared" si="34"/>
        <v>1674000</v>
      </c>
    </row>
    <row r="171" spans="1:6" ht="12.75">
      <c r="A171" s="7" t="s">
        <v>277</v>
      </c>
      <c r="B171" s="4" t="s">
        <v>278</v>
      </c>
      <c r="C171" s="5">
        <f t="shared" si="34"/>
        <v>0</v>
      </c>
      <c r="D171" s="5">
        <v>1608000</v>
      </c>
      <c r="E171" s="5">
        <f t="shared" si="34"/>
        <v>66000</v>
      </c>
      <c r="F171" s="5">
        <f t="shared" si="34"/>
        <v>1674000</v>
      </c>
    </row>
    <row r="172" spans="1:6" ht="12.75">
      <c r="A172" s="7" t="s">
        <v>281</v>
      </c>
      <c r="B172" s="4" t="s">
        <v>282</v>
      </c>
      <c r="C172" s="5">
        <f>C527</f>
        <v>0</v>
      </c>
      <c r="D172" s="5">
        <v>1608000</v>
      </c>
      <c r="E172" s="5">
        <f>E527</f>
        <v>66000</v>
      </c>
      <c r="F172" s="5">
        <f>F527</f>
        <v>1674000</v>
      </c>
    </row>
    <row r="173" spans="1:6" ht="26.25">
      <c r="A173" s="7" t="s">
        <v>291</v>
      </c>
      <c r="B173" s="4" t="s">
        <v>292</v>
      </c>
      <c r="C173" s="5">
        <f aca="true" t="shared" si="35" ref="C173:F174">C174</f>
        <v>0</v>
      </c>
      <c r="D173" s="5">
        <v>1949000</v>
      </c>
      <c r="E173" s="5">
        <f t="shared" si="35"/>
        <v>0</v>
      </c>
      <c r="F173" s="5">
        <f t="shared" si="35"/>
        <v>1949000</v>
      </c>
    </row>
    <row r="174" spans="1:6" ht="12.75">
      <c r="A174" s="7" t="s">
        <v>293</v>
      </c>
      <c r="B174" s="4" t="s">
        <v>294</v>
      </c>
      <c r="C174" s="5">
        <f t="shared" si="35"/>
        <v>0</v>
      </c>
      <c r="D174" s="5">
        <v>1949000</v>
      </c>
      <c r="E174" s="5">
        <f t="shared" si="35"/>
        <v>0</v>
      </c>
      <c r="F174" s="5">
        <f t="shared" si="35"/>
        <v>1949000</v>
      </c>
    </row>
    <row r="175" spans="1:6" ht="12.75">
      <c r="A175" s="7" t="s">
        <v>295</v>
      </c>
      <c r="B175" s="4" t="s">
        <v>296</v>
      </c>
      <c r="C175" s="5">
        <f>C530</f>
        <v>0</v>
      </c>
      <c r="D175" s="5">
        <v>1949000</v>
      </c>
      <c r="E175" s="5">
        <f>E530</f>
        <v>0</v>
      </c>
      <c r="F175" s="5">
        <f>F530</f>
        <v>1949000</v>
      </c>
    </row>
    <row r="176" spans="1:6" ht="26.25">
      <c r="A176" s="7" t="s">
        <v>90</v>
      </c>
      <c r="B176" s="4" t="s">
        <v>91</v>
      </c>
      <c r="C176" s="5">
        <f>C177</f>
        <v>0</v>
      </c>
      <c r="D176" s="5">
        <v>7819000</v>
      </c>
      <c r="E176" s="5">
        <f>E177</f>
        <v>0</v>
      </c>
      <c r="F176" s="5">
        <f>F177</f>
        <v>7819000</v>
      </c>
    </row>
    <row r="177" spans="1:6" ht="12.75">
      <c r="A177" s="7" t="s">
        <v>92</v>
      </c>
      <c r="B177" s="4" t="s">
        <v>93</v>
      </c>
      <c r="C177" s="5">
        <f>C178+C179+C180</f>
        <v>0</v>
      </c>
      <c r="D177" s="5">
        <v>7819000</v>
      </c>
      <c r="E177" s="5">
        <f>E178+E179+E180</f>
        <v>0</v>
      </c>
      <c r="F177" s="5">
        <f>F178+F179+F180</f>
        <v>7819000</v>
      </c>
    </row>
    <row r="178" spans="1:6" ht="12.75">
      <c r="A178" s="7" t="s">
        <v>94</v>
      </c>
      <c r="B178" s="4" t="s">
        <v>95</v>
      </c>
      <c r="C178" s="5">
        <f aca="true" t="shared" si="36" ref="C178:F180">C533</f>
        <v>0</v>
      </c>
      <c r="D178" s="5">
        <v>956000</v>
      </c>
      <c r="E178" s="5">
        <f t="shared" si="36"/>
        <v>0</v>
      </c>
      <c r="F178" s="5">
        <f t="shared" si="36"/>
        <v>956000</v>
      </c>
    </row>
    <row r="179" spans="1:6" ht="12.75">
      <c r="A179" s="7" t="s">
        <v>96</v>
      </c>
      <c r="B179" s="4" t="s">
        <v>97</v>
      </c>
      <c r="C179" s="5">
        <f t="shared" si="36"/>
        <v>0</v>
      </c>
      <c r="D179" s="5">
        <v>5414000</v>
      </c>
      <c r="E179" s="5">
        <f t="shared" si="36"/>
        <v>0</v>
      </c>
      <c r="F179" s="5">
        <f t="shared" si="36"/>
        <v>5414000</v>
      </c>
    </row>
    <row r="180" spans="1:6" ht="12.75">
      <c r="A180" s="7" t="s">
        <v>295</v>
      </c>
      <c r="B180" s="4" t="s">
        <v>297</v>
      </c>
      <c r="C180" s="5">
        <f t="shared" si="36"/>
        <v>0</v>
      </c>
      <c r="D180" s="5">
        <v>1449000</v>
      </c>
      <c r="E180" s="5">
        <f t="shared" si="36"/>
        <v>0</v>
      </c>
      <c r="F180" s="5">
        <f t="shared" si="36"/>
        <v>1449000</v>
      </c>
    </row>
    <row r="181" spans="1:6" ht="12.75">
      <c r="A181" s="7" t="s">
        <v>98</v>
      </c>
      <c r="B181" s="4" t="s">
        <v>99</v>
      </c>
      <c r="C181" s="5">
        <f aca="true" t="shared" si="37" ref="C181:F182">C182</f>
        <v>0</v>
      </c>
      <c r="D181" s="5">
        <v>995000</v>
      </c>
      <c r="E181" s="5">
        <f t="shared" si="37"/>
        <v>0</v>
      </c>
      <c r="F181" s="5">
        <f t="shared" si="37"/>
        <v>995000</v>
      </c>
    </row>
    <row r="182" spans="1:6" ht="12.75">
      <c r="A182" s="7" t="s">
        <v>100</v>
      </c>
      <c r="B182" s="4" t="s">
        <v>101</v>
      </c>
      <c r="C182" s="5">
        <f t="shared" si="37"/>
        <v>0</v>
      </c>
      <c r="D182" s="5">
        <v>995000</v>
      </c>
      <c r="E182" s="5">
        <f t="shared" si="37"/>
        <v>0</v>
      </c>
      <c r="F182" s="5">
        <f t="shared" si="37"/>
        <v>995000</v>
      </c>
    </row>
    <row r="183" spans="1:6" ht="12.75">
      <c r="A183" s="7" t="s">
        <v>102</v>
      </c>
      <c r="B183" s="4" t="s">
        <v>103</v>
      </c>
      <c r="C183" s="5">
        <f>C185+C184</f>
        <v>0</v>
      </c>
      <c r="D183" s="5">
        <v>995000</v>
      </c>
      <c r="E183" s="5">
        <f>E185+E184</f>
        <v>0</v>
      </c>
      <c r="F183" s="5">
        <f>F185+F184</f>
        <v>995000</v>
      </c>
    </row>
    <row r="184" spans="1:6" ht="12.75">
      <c r="A184" s="7" t="s">
        <v>106</v>
      </c>
      <c r="B184" s="4" t="s">
        <v>107</v>
      </c>
      <c r="C184" s="5">
        <f aca="true" t="shared" si="38" ref="C184:F185">C539</f>
        <v>0</v>
      </c>
      <c r="D184" s="5">
        <v>80000</v>
      </c>
      <c r="E184" s="5">
        <f t="shared" si="38"/>
        <v>0</v>
      </c>
      <c r="F184" s="5">
        <f t="shared" si="38"/>
        <v>80000</v>
      </c>
    </row>
    <row r="185" spans="1:6" ht="12.75">
      <c r="A185" s="7" t="s">
        <v>110</v>
      </c>
      <c r="B185" s="4" t="s">
        <v>111</v>
      </c>
      <c r="C185" s="5">
        <f t="shared" si="38"/>
        <v>0</v>
      </c>
      <c r="D185" s="5">
        <v>915000</v>
      </c>
      <c r="E185" s="5">
        <f t="shared" si="38"/>
        <v>0</v>
      </c>
      <c r="F185" s="5">
        <f t="shared" si="38"/>
        <v>915000</v>
      </c>
    </row>
    <row r="186" spans="1:6" ht="26.25">
      <c r="A186" s="7" t="s">
        <v>321</v>
      </c>
      <c r="B186" s="4" t="s">
        <v>322</v>
      </c>
      <c r="C186" s="5">
        <f>C187+C204</f>
        <v>0</v>
      </c>
      <c r="D186" s="5">
        <v>105348000</v>
      </c>
      <c r="E186" s="5">
        <f>E187+E204</f>
        <v>10590000</v>
      </c>
      <c r="F186" s="5">
        <f>F187+F204</f>
        <v>115938000</v>
      </c>
    </row>
    <row r="187" spans="1:7" ht="12.75">
      <c r="A187" s="7" t="s">
        <v>221</v>
      </c>
      <c r="B187" s="4" t="s">
        <v>222</v>
      </c>
      <c r="C187" s="5">
        <f>C188+C189+C197+C201+C193+C190</f>
        <v>0</v>
      </c>
      <c r="D187" s="5">
        <v>102351000</v>
      </c>
      <c r="E187" s="5">
        <f>E188+E189+E197+E201+E193+E190</f>
        <v>10590000</v>
      </c>
      <c r="F187" s="5">
        <f>F188+F189+F197+F201+F193+F190</f>
        <v>112941000</v>
      </c>
      <c r="G187" s="12"/>
    </row>
    <row r="188" spans="1:6" ht="12.75">
      <c r="A188" s="7" t="s">
        <v>78</v>
      </c>
      <c r="B188" s="4" t="s">
        <v>79</v>
      </c>
      <c r="C188" s="5">
        <f aca="true" t="shared" si="39" ref="C188:F189">C397</f>
        <v>0</v>
      </c>
      <c r="D188" s="5">
        <v>81910000</v>
      </c>
      <c r="E188" s="5">
        <f t="shared" si="39"/>
        <v>8438000</v>
      </c>
      <c r="F188" s="5">
        <f t="shared" si="39"/>
        <v>90348000</v>
      </c>
    </row>
    <row r="189" spans="1:6" ht="26.25">
      <c r="A189" s="7" t="s">
        <v>80</v>
      </c>
      <c r="B189" s="4" t="s">
        <v>81</v>
      </c>
      <c r="C189" s="5">
        <f t="shared" si="39"/>
        <v>0</v>
      </c>
      <c r="D189" s="5">
        <v>12935000</v>
      </c>
      <c r="E189" s="5">
        <f t="shared" si="39"/>
        <v>1346000</v>
      </c>
      <c r="F189" s="5">
        <f t="shared" si="39"/>
        <v>14281000</v>
      </c>
    </row>
    <row r="190" spans="1:6" ht="12.75">
      <c r="A190" s="7" t="s">
        <v>232</v>
      </c>
      <c r="B190" s="4" t="s">
        <v>233</v>
      </c>
      <c r="C190" s="5">
        <f aca="true" t="shared" si="40" ref="C190:F191">C191</f>
        <v>0</v>
      </c>
      <c r="D190" s="5">
        <v>216000</v>
      </c>
      <c r="E190" s="5">
        <f t="shared" si="40"/>
        <v>0</v>
      </c>
      <c r="F190" s="5">
        <f t="shared" si="40"/>
        <v>216000</v>
      </c>
    </row>
    <row r="191" spans="1:6" ht="39">
      <c r="A191" s="7" t="s">
        <v>403</v>
      </c>
      <c r="B191" s="4" t="s">
        <v>235</v>
      </c>
      <c r="C191" s="5">
        <f t="shared" si="40"/>
        <v>0</v>
      </c>
      <c r="D191" s="5">
        <v>216000</v>
      </c>
      <c r="E191" s="5">
        <f t="shared" si="40"/>
        <v>0</v>
      </c>
      <c r="F191" s="5">
        <f t="shared" si="40"/>
        <v>216000</v>
      </c>
    </row>
    <row r="192" spans="1:6" ht="12.75">
      <c r="A192" s="7" t="s">
        <v>429</v>
      </c>
      <c r="B192" s="20">
        <v>510101</v>
      </c>
      <c r="C192" s="5">
        <f>C401</f>
        <v>0</v>
      </c>
      <c r="D192" s="5">
        <v>216000</v>
      </c>
      <c r="E192" s="5">
        <f>E401</f>
        <v>0</v>
      </c>
      <c r="F192" s="5">
        <f>F401</f>
        <v>216000</v>
      </c>
    </row>
    <row r="193" spans="1:6" ht="12.75">
      <c r="A193" s="7" t="s">
        <v>242</v>
      </c>
      <c r="B193" s="4" t="s">
        <v>243</v>
      </c>
      <c r="C193" s="5">
        <f aca="true" t="shared" si="41" ref="C193:F194">C194</f>
        <v>0</v>
      </c>
      <c r="D193" s="5">
        <v>0</v>
      </c>
      <c r="E193" s="5">
        <f t="shared" si="41"/>
        <v>0</v>
      </c>
      <c r="F193" s="5">
        <f t="shared" si="41"/>
        <v>0</v>
      </c>
    </row>
    <row r="194" spans="1:6" ht="12.75">
      <c r="A194" s="7" t="s">
        <v>244</v>
      </c>
      <c r="B194" s="4" t="s">
        <v>245</v>
      </c>
      <c r="C194" s="5">
        <f t="shared" si="41"/>
        <v>0</v>
      </c>
      <c r="D194" s="5">
        <v>0</v>
      </c>
      <c r="E194" s="5">
        <f t="shared" si="41"/>
        <v>0</v>
      </c>
      <c r="F194" s="5">
        <f t="shared" si="41"/>
        <v>0</v>
      </c>
    </row>
    <row r="195" spans="1:6" ht="12.75">
      <c r="A195" s="7" t="s">
        <v>246</v>
      </c>
      <c r="B195" s="4" t="s">
        <v>247</v>
      </c>
      <c r="C195" s="5">
        <f>C404</f>
        <v>0</v>
      </c>
      <c r="D195" s="5">
        <v>0</v>
      </c>
      <c r="E195" s="5">
        <f>E404</f>
        <v>0</v>
      </c>
      <c r="F195" s="5">
        <f>F404</f>
        <v>0</v>
      </c>
    </row>
    <row r="196" spans="1:6" ht="26.25">
      <c r="A196" s="7" t="s">
        <v>401</v>
      </c>
      <c r="B196" s="4" t="s">
        <v>402</v>
      </c>
      <c r="C196" s="5"/>
      <c r="D196" s="5"/>
      <c r="E196" s="5"/>
      <c r="F196" s="5"/>
    </row>
    <row r="197" spans="1:6" ht="12.75">
      <c r="A197" s="7" t="s">
        <v>248</v>
      </c>
      <c r="B197" s="4" t="s">
        <v>249</v>
      </c>
      <c r="C197" s="5">
        <f>C198</f>
        <v>0</v>
      </c>
      <c r="D197" s="5">
        <v>5648000</v>
      </c>
      <c r="E197" s="5">
        <f>E198</f>
        <v>706000</v>
      </c>
      <c r="F197" s="5">
        <f>F198</f>
        <v>6354000</v>
      </c>
    </row>
    <row r="198" spans="1:6" ht="12.75">
      <c r="A198" s="7" t="s">
        <v>250</v>
      </c>
      <c r="B198" s="4" t="s">
        <v>251</v>
      </c>
      <c r="C198" s="5">
        <f>C199+C200</f>
        <v>0</v>
      </c>
      <c r="D198" s="5">
        <v>5648000</v>
      </c>
      <c r="E198" s="5">
        <f>E199+E200</f>
        <v>706000</v>
      </c>
      <c r="F198" s="5">
        <f>F199+F200</f>
        <v>6354000</v>
      </c>
    </row>
    <row r="199" spans="1:6" ht="12.75">
      <c r="A199" s="7" t="s">
        <v>252</v>
      </c>
      <c r="B199" s="4" t="s">
        <v>253</v>
      </c>
      <c r="C199" s="5">
        <f aca="true" t="shared" si="42" ref="C199:F200">C408</f>
        <v>0</v>
      </c>
      <c r="D199" s="5">
        <v>3740000</v>
      </c>
      <c r="E199" s="5">
        <f t="shared" si="42"/>
        <v>954000</v>
      </c>
      <c r="F199" s="5">
        <f t="shared" si="42"/>
        <v>4694000</v>
      </c>
    </row>
    <row r="200" spans="1:6" ht="12.75">
      <c r="A200" s="7" t="s">
        <v>254</v>
      </c>
      <c r="B200" s="4" t="s">
        <v>255</v>
      </c>
      <c r="C200" s="5">
        <f t="shared" si="42"/>
        <v>0</v>
      </c>
      <c r="D200" s="5">
        <v>1908000</v>
      </c>
      <c r="E200" s="5">
        <f t="shared" si="42"/>
        <v>-248000</v>
      </c>
      <c r="F200" s="5">
        <f t="shared" si="42"/>
        <v>1660000</v>
      </c>
    </row>
    <row r="201" spans="1:6" ht="26.25">
      <c r="A201" s="7" t="s">
        <v>82</v>
      </c>
      <c r="B201" s="4" t="s">
        <v>83</v>
      </c>
      <c r="C201" s="5">
        <f>C202+C203</f>
        <v>0</v>
      </c>
      <c r="D201" s="5">
        <v>1642000</v>
      </c>
      <c r="E201" s="5">
        <f>E202+E203</f>
        <v>100000</v>
      </c>
      <c r="F201" s="5">
        <f>F202+F203</f>
        <v>1742000</v>
      </c>
    </row>
    <row r="202" spans="1:6" ht="12.75">
      <c r="A202" s="7" t="s">
        <v>256</v>
      </c>
      <c r="B202" s="4" t="s">
        <v>257</v>
      </c>
      <c r="C202" s="5">
        <f aca="true" t="shared" si="43" ref="C202:F203">C411</f>
        <v>0</v>
      </c>
      <c r="D202" s="5">
        <v>800000</v>
      </c>
      <c r="E202" s="5">
        <f t="shared" si="43"/>
        <v>0</v>
      </c>
      <c r="F202" s="5">
        <f t="shared" si="43"/>
        <v>800000</v>
      </c>
    </row>
    <row r="203" spans="1:6" ht="12.75">
      <c r="A203" s="7" t="s">
        <v>86</v>
      </c>
      <c r="B203" s="4" t="s">
        <v>87</v>
      </c>
      <c r="C203" s="5">
        <f t="shared" si="43"/>
        <v>0</v>
      </c>
      <c r="D203" s="5">
        <v>842000</v>
      </c>
      <c r="E203" s="5">
        <f t="shared" si="43"/>
        <v>100000</v>
      </c>
      <c r="F203" s="5">
        <f t="shared" si="43"/>
        <v>942000</v>
      </c>
    </row>
    <row r="204" spans="1:6" ht="12.75">
      <c r="A204" s="7" t="s">
        <v>274</v>
      </c>
      <c r="B204" s="4" t="s">
        <v>89</v>
      </c>
      <c r="C204" s="5">
        <f>C205+C213</f>
        <v>0</v>
      </c>
      <c r="D204" s="5">
        <v>2997000</v>
      </c>
      <c r="E204" s="5">
        <f>E205+E213</f>
        <v>0</v>
      </c>
      <c r="F204" s="5">
        <f>F205+F213</f>
        <v>2997000</v>
      </c>
    </row>
    <row r="205" spans="1:6" ht="26.25">
      <c r="A205" s="7" t="s">
        <v>90</v>
      </c>
      <c r="B205" s="4" t="s">
        <v>91</v>
      </c>
      <c r="C205" s="5">
        <f>C208</f>
        <v>0</v>
      </c>
      <c r="D205" s="5">
        <v>2084000</v>
      </c>
      <c r="E205" s="5">
        <f>E208</f>
        <v>0</v>
      </c>
      <c r="F205" s="5">
        <f>F208</f>
        <v>2084000</v>
      </c>
    </row>
    <row r="206" spans="1:6" ht="12.75">
      <c r="A206" s="7" t="s">
        <v>92</v>
      </c>
      <c r="B206" s="4" t="s">
        <v>93</v>
      </c>
      <c r="C206" s="5"/>
      <c r="D206" s="5"/>
      <c r="E206" s="5"/>
      <c r="F206" s="5"/>
    </row>
    <row r="207" spans="1:6" ht="12.75">
      <c r="A207" s="7" t="s">
        <v>96</v>
      </c>
      <c r="B207" s="4" t="s">
        <v>97</v>
      </c>
      <c r="C207" s="5"/>
      <c r="D207" s="5"/>
      <c r="E207" s="5"/>
      <c r="F207" s="5"/>
    </row>
    <row r="208" spans="1:6" ht="12.75">
      <c r="A208" s="7" t="s">
        <v>298</v>
      </c>
      <c r="B208" s="4" t="s">
        <v>299</v>
      </c>
      <c r="C208" s="5">
        <f>C209+C210</f>
        <v>0</v>
      </c>
      <c r="D208" s="5">
        <v>2084000</v>
      </c>
      <c r="E208" s="5">
        <f>E209+E210</f>
        <v>0</v>
      </c>
      <c r="F208" s="5">
        <f>F209+F210</f>
        <v>2084000</v>
      </c>
    </row>
    <row r="209" spans="1:6" ht="12.75">
      <c r="A209" s="7" t="s">
        <v>94</v>
      </c>
      <c r="B209" s="4" t="s">
        <v>300</v>
      </c>
      <c r="C209" s="5">
        <f aca="true" t="shared" si="44" ref="C209:F210">C547</f>
        <v>0</v>
      </c>
      <c r="D209" s="5">
        <v>325000</v>
      </c>
      <c r="E209" s="5">
        <f t="shared" si="44"/>
        <v>0</v>
      </c>
      <c r="F209" s="5">
        <f t="shared" si="44"/>
        <v>325000</v>
      </c>
    </row>
    <row r="210" spans="1:6" ht="12.75">
      <c r="A210" s="7" t="s">
        <v>96</v>
      </c>
      <c r="B210" s="4" t="s">
        <v>301</v>
      </c>
      <c r="C210" s="5">
        <f t="shared" si="44"/>
        <v>0</v>
      </c>
      <c r="D210" s="5">
        <v>1759000</v>
      </c>
      <c r="E210" s="5">
        <f t="shared" si="44"/>
        <v>0</v>
      </c>
      <c r="F210" s="5">
        <f t="shared" si="44"/>
        <v>1759000</v>
      </c>
    </row>
    <row r="211" spans="1:6" ht="26.25">
      <c r="A211" s="7" t="s">
        <v>413</v>
      </c>
      <c r="B211" s="4" t="s">
        <v>415</v>
      </c>
      <c r="C211" s="5"/>
      <c r="D211" s="5"/>
      <c r="E211" s="5"/>
      <c r="F211" s="5"/>
    </row>
    <row r="212" spans="1:6" ht="12.75">
      <c r="A212" s="7" t="s">
        <v>414</v>
      </c>
      <c r="B212" s="4" t="s">
        <v>416</v>
      </c>
      <c r="C212" s="5"/>
      <c r="D212" s="5"/>
      <c r="E212" s="5"/>
      <c r="F212" s="5"/>
    </row>
    <row r="213" spans="1:6" ht="12.75">
      <c r="A213" s="7" t="s">
        <v>98</v>
      </c>
      <c r="B213" s="4" t="s">
        <v>99</v>
      </c>
      <c r="C213" s="5">
        <f aca="true" t="shared" si="45" ref="C213:F214">C214</f>
        <v>0</v>
      </c>
      <c r="D213" s="5">
        <v>913000</v>
      </c>
      <c r="E213" s="5">
        <f t="shared" si="45"/>
        <v>0</v>
      </c>
      <c r="F213" s="5">
        <f t="shared" si="45"/>
        <v>913000</v>
      </c>
    </row>
    <row r="214" spans="1:6" ht="12.75">
      <c r="A214" s="7" t="s">
        <v>100</v>
      </c>
      <c r="B214" s="4" t="s">
        <v>101</v>
      </c>
      <c r="C214" s="5">
        <f t="shared" si="45"/>
        <v>0</v>
      </c>
      <c r="D214" s="5">
        <v>913000</v>
      </c>
      <c r="E214" s="5">
        <f t="shared" si="45"/>
        <v>0</v>
      </c>
      <c r="F214" s="5">
        <f t="shared" si="45"/>
        <v>913000</v>
      </c>
    </row>
    <row r="215" spans="1:6" ht="12.75">
      <c r="A215" s="7" t="s">
        <v>102</v>
      </c>
      <c r="B215" s="4" t="s">
        <v>103</v>
      </c>
      <c r="C215" s="5">
        <f>C216+C217+C218+C219</f>
        <v>0</v>
      </c>
      <c r="D215" s="5">
        <v>913000</v>
      </c>
      <c r="E215" s="5">
        <f>E216+E217+E218+E219</f>
        <v>0</v>
      </c>
      <c r="F215" s="5">
        <f>F216+F217+F218+F219</f>
        <v>913000</v>
      </c>
    </row>
    <row r="216" spans="1:6" ht="12.75">
      <c r="A216" s="7" t="s">
        <v>104</v>
      </c>
      <c r="B216" s="4" t="s">
        <v>105</v>
      </c>
      <c r="C216" s="5">
        <f aca="true" t="shared" si="46" ref="C216:F219">C554</f>
        <v>0</v>
      </c>
      <c r="D216" s="5">
        <v>261000</v>
      </c>
      <c r="E216" s="5">
        <f t="shared" si="46"/>
        <v>26400</v>
      </c>
      <c r="F216" s="5">
        <f t="shared" si="46"/>
        <v>262400</v>
      </c>
    </row>
    <row r="217" spans="1:6" ht="12.75">
      <c r="A217" s="7" t="s">
        <v>106</v>
      </c>
      <c r="B217" s="4" t="s">
        <v>107</v>
      </c>
      <c r="C217" s="5">
        <f t="shared" si="46"/>
        <v>0</v>
      </c>
      <c r="D217" s="5">
        <v>577500</v>
      </c>
      <c r="E217" s="5">
        <f t="shared" si="46"/>
        <v>-26400</v>
      </c>
      <c r="F217" s="5">
        <f t="shared" si="46"/>
        <v>576100</v>
      </c>
    </row>
    <row r="218" spans="1:6" ht="12.75">
      <c r="A218" s="7" t="s">
        <v>108</v>
      </c>
      <c r="B218" s="4" t="s">
        <v>109</v>
      </c>
      <c r="C218" s="5">
        <f t="shared" si="46"/>
        <v>0</v>
      </c>
      <c r="D218" s="5">
        <v>74500</v>
      </c>
      <c r="E218" s="5">
        <f t="shared" si="46"/>
        <v>0</v>
      </c>
      <c r="F218" s="5">
        <f t="shared" si="46"/>
        <v>74500</v>
      </c>
    </row>
    <row r="219" spans="1:6" ht="12.75">
      <c r="A219" s="7" t="s">
        <v>110</v>
      </c>
      <c r="B219" s="4" t="s">
        <v>111</v>
      </c>
      <c r="C219" s="5">
        <f t="shared" si="46"/>
        <v>0</v>
      </c>
      <c r="D219" s="5">
        <v>0</v>
      </c>
      <c r="E219" s="5">
        <f t="shared" si="46"/>
        <v>0</v>
      </c>
      <c r="F219" s="5">
        <f t="shared" si="46"/>
        <v>0</v>
      </c>
    </row>
    <row r="220" spans="1:6" ht="26.25">
      <c r="A220" s="7" t="s">
        <v>323</v>
      </c>
      <c r="B220" s="4" t="s">
        <v>324</v>
      </c>
      <c r="C220" s="5">
        <f>C221+C226</f>
        <v>0</v>
      </c>
      <c r="D220" s="5">
        <v>60892000</v>
      </c>
      <c r="E220" s="5">
        <f>E221+E226</f>
        <v>0</v>
      </c>
      <c r="F220" s="5">
        <f>F221+F226</f>
        <v>60892000</v>
      </c>
    </row>
    <row r="221" spans="1:6" ht="12.75">
      <c r="A221" s="7" t="s">
        <v>325</v>
      </c>
      <c r="B221" s="4" t="s">
        <v>326</v>
      </c>
      <c r="C221" s="5">
        <f aca="true" t="shared" si="47" ref="C221:F224">C222</f>
        <v>0</v>
      </c>
      <c r="D221" s="5">
        <v>779000</v>
      </c>
      <c r="E221" s="5">
        <f t="shared" si="47"/>
        <v>0</v>
      </c>
      <c r="F221" s="5">
        <f t="shared" si="47"/>
        <v>779000</v>
      </c>
    </row>
    <row r="222" spans="1:6" ht="12.75">
      <c r="A222" s="7" t="s">
        <v>274</v>
      </c>
      <c r="B222" s="4" t="s">
        <v>89</v>
      </c>
      <c r="C222" s="5">
        <f t="shared" si="47"/>
        <v>0</v>
      </c>
      <c r="D222" s="5">
        <v>779000</v>
      </c>
      <c r="E222" s="5">
        <f t="shared" si="47"/>
        <v>0</v>
      </c>
      <c r="F222" s="5">
        <f t="shared" si="47"/>
        <v>779000</v>
      </c>
    </row>
    <row r="223" spans="1:6" ht="12.75">
      <c r="A223" s="7" t="s">
        <v>283</v>
      </c>
      <c r="B223" s="4" t="s">
        <v>284</v>
      </c>
      <c r="C223" s="5">
        <f t="shared" si="47"/>
        <v>0</v>
      </c>
      <c r="D223" s="5">
        <v>779000</v>
      </c>
      <c r="E223" s="5">
        <f t="shared" si="47"/>
        <v>0</v>
      </c>
      <c r="F223" s="5">
        <f t="shared" si="47"/>
        <v>779000</v>
      </c>
    </row>
    <row r="224" spans="1:6" ht="26.25">
      <c r="A224" s="7" t="s">
        <v>285</v>
      </c>
      <c r="B224" s="4" t="s">
        <v>286</v>
      </c>
      <c r="C224" s="5">
        <f t="shared" si="47"/>
        <v>0</v>
      </c>
      <c r="D224" s="5">
        <v>779000</v>
      </c>
      <c r="E224" s="5">
        <f t="shared" si="47"/>
        <v>0</v>
      </c>
      <c r="F224" s="5">
        <f t="shared" si="47"/>
        <v>779000</v>
      </c>
    </row>
    <row r="225" spans="1:6" ht="12.75">
      <c r="A225" s="7" t="s">
        <v>287</v>
      </c>
      <c r="B225" s="4" t="s">
        <v>288</v>
      </c>
      <c r="C225" s="5">
        <f>C563</f>
        <v>0</v>
      </c>
      <c r="D225" s="5">
        <v>779000</v>
      </c>
      <c r="E225" s="5">
        <f>E563</f>
        <v>0</v>
      </c>
      <c r="F225" s="5">
        <f>F563</f>
        <v>779000</v>
      </c>
    </row>
    <row r="226" spans="1:6" ht="12.75">
      <c r="A226" s="7" t="s">
        <v>327</v>
      </c>
      <c r="B226" s="4" t="s">
        <v>328</v>
      </c>
      <c r="C226" s="5">
        <f>C227+C233</f>
        <v>0</v>
      </c>
      <c r="D226" s="5">
        <v>60113000</v>
      </c>
      <c r="E226" s="5">
        <f>E227+E233</f>
        <v>0</v>
      </c>
      <c r="F226" s="5">
        <f>F227+F233</f>
        <v>60113000</v>
      </c>
    </row>
    <row r="227" spans="1:6" ht="12.75">
      <c r="A227" s="7" t="s">
        <v>221</v>
      </c>
      <c r="B227" s="4" t="s">
        <v>222</v>
      </c>
      <c r="C227" s="5">
        <f>C228+C229</f>
        <v>0</v>
      </c>
      <c r="D227" s="5">
        <v>60113000</v>
      </c>
      <c r="E227" s="5">
        <f>E228+E229</f>
        <v>0</v>
      </c>
      <c r="F227" s="5">
        <f>F228+F229</f>
        <v>60113000</v>
      </c>
    </row>
    <row r="228" spans="1:6" ht="26.25">
      <c r="A228" s="7" t="s">
        <v>80</v>
      </c>
      <c r="B228" s="4" t="s">
        <v>81</v>
      </c>
      <c r="C228" s="5">
        <f>C416</f>
        <v>0</v>
      </c>
      <c r="D228" s="5">
        <v>60113000</v>
      </c>
      <c r="E228" s="5">
        <f>E416</f>
        <v>0</v>
      </c>
      <c r="F228" s="5">
        <f>F416</f>
        <v>60113000</v>
      </c>
    </row>
    <row r="229" spans="1:6" ht="12.75">
      <c r="A229" s="7" t="s">
        <v>262</v>
      </c>
      <c r="B229" s="4" t="s">
        <v>263</v>
      </c>
      <c r="C229" s="5">
        <f aca="true" t="shared" si="48" ref="C229:F231">C230</f>
        <v>0</v>
      </c>
      <c r="D229" s="5">
        <v>0</v>
      </c>
      <c r="E229" s="5">
        <f t="shared" si="48"/>
        <v>0</v>
      </c>
      <c r="F229" s="5">
        <f t="shared" si="48"/>
        <v>0</v>
      </c>
    </row>
    <row r="230" spans="1:6" ht="12.75">
      <c r="A230" s="7" t="s">
        <v>264</v>
      </c>
      <c r="B230" s="4" t="s">
        <v>265</v>
      </c>
      <c r="C230" s="5">
        <f t="shared" si="48"/>
        <v>0</v>
      </c>
      <c r="D230" s="5">
        <v>0</v>
      </c>
      <c r="E230" s="5">
        <f t="shared" si="48"/>
        <v>0</v>
      </c>
      <c r="F230" s="5">
        <f t="shared" si="48"/>
        <v>0</v>
      </c>
    </row>
    <row r="231" spans="1:6" ht="12.75">
      <c r="A231" s="7" t="s">
        <v>270</v>
      </c>
      <c r="B231" s="4" t="s">
        <v>271</v>
      </c>
      <c r="C231" s="5">
        <f t="shared" si="48"/>
        <v>0</v>
      </c>
      <c r="D231" s="5">
        <v>0</v>
      </c>
      <c r="E231" s="5">
        <f t="shared" si="48"/>
        <v>0</v>
      </c>
      <c r="F231" s="5">
        <f t="shared" si="48"/>
        <v>0</v>
      </c>
    </row>
    <row r="232" spans="1:6" ht="12.75">
      <c r="A232" s="7" t="s">
        <v>272</v>
      </c>
      <c r="B232" s="4" t="s">
        <v>273</v>
      </c>
      <c r="C232" s="5">
        <f>C420</f>
        <v>0</v>
      </c>
      <c r="D232" s="5">
        <v>0</v>
      </c>
      <c r="E232" s="5">
        <f>E420</f>
        <v>0</v>
      </c>
      <c r="F232" s="5">
        <f>F420</f>
        <v>0</v>
      </c>
    </row>
    <row r="233" spans="1:6" ht="12.75">
      <c r="A233" s="7" t="s">
        <v>274</v>
      </c>
      <c r="B233" s="4" t="s">
        <v>89</v>
      </c>
      <c r="C233" s="5">
        <f>C234+C237</f>
        <v>0</v>
      </c>
      <c r="D233" s="5">
        <v>0</v>
      </c>
      <c r="E233" s="5">
        <f>E234+E237</f>
        <v>0</v>
      </c>
      <c r="F233" s="5">
        <f>F234+F237</f>
        <v>0</v>
      </c>
    </row>
    <row r="234" spans="1:6" ht="26.25">
      <c r="A234" s="7" t="s">
        <v>291</v>
      </c>
      <c r="B234" s="4" t="s">
        <v>292</v>
      </c>
      <c r="C234" s="5">
        <f aca="true" t="shared" si="49" ref="C234:F235">C235</f>
        <v>0</v>
      </c>
      <c r="D234" s="5">
        <v>0</v>
      </c>
      <c r="E234" s="5">
        <f t="shared" si="49"/>
        <v>0</v>
      </c>
      <c r="F234" s="5">
        <f t="shared" si="49"/>
        <v>0</v>
      </c>
    </row>
    <row r="235" spans="1:6" ht="12.75">
      <c r="A235" s="7" t="s">
        <v>293</v>
      </c>
      <c r="B235" s="4" t="s">
        <v>294</v>
      </c>
      <c r="C235" s="5">
        <f t="shared" si="49"/>
        <v>0</v>
      </c>
      <c r="D235" s="5">
        <v>0</v>
      </c>
      <c r="E235" s="5">
        <f t="shared" si="49"/>
        <v>0</v>
      </c>
      <c r="F235" s="5">
        <f t="shared" si="49"/>
        <v>0</v>
      </c>
    </row>
    <row r="236" spans="1:6" ht="12.75">
      <c r="A236" s="7" t="s">
        <v>295</v>
      </c>
      <c r="B236" s="4" t="s">
        <v>296</v>
      </c>
      <c r="C236" s="5">
        <f>C568</f>
        <v>0</v>
      </c>
      <c r="D236" s="5">
        <v>0</v>
      </c>
      <c r="E236" s="5">
        <f>E568</f>
        <v>0</v>
      </c>
      <c r="F236" s="5">
        <f>F568</f>
        <v>0</v>
      </c>
    </row>
    <row r="237" spans="1:6" ht="12.75">
      <c r="A237" s="7" t="s">
        <v>98</v>
      </c>
      <c r="B237" s="4" t="s">
        <v>99</v>
      </c>
      <c r="C237" s="5">
        <f aca="true" t="shared" si="50" ref="C237:F238">C238</f>
        <v>0</v>
      </c>
      <c r="D237" s="5">
        <v>0</v>
      </c>
      <c r="E237" s="5">
        <f t="shared" si="50"/>
        <v>0</v>
      </c>
      <c r="F237" s="5">
        <f t="shared" si="50"/>
        <v>0</v>
      </c>
    </row>
    <row r="238" spans="1:6" ht="12.75">
      <c r="A238" s="7" t="s">
        <v>100</v>
      </c>
      <c r="B238" s="4" t="s">
        <v>101</v>
      </c>
      <c r="C238" s="5">
        <f t="shared" si="50"/>
        <v>0</v>
      </c>
      <c r="D238" s="5">
        <v>0</v>
      </c>
      <c r="E238" s="5">
        <f t="shared" si="50"/>
        <v>0</v>
      </c>
      <c r="F238" s="5">
        <f t="shared" si="50"/>
        <v>0</v>
      </c>
    </row>
    <row r="239" spans="1:6" ht="12.75">
      <c r="A239" s="7" t="s">
        <v>102</v>
      </c>
      <c r="B239" s="4" t="s">
        <v>103</v>
      </c>
      <c r="C239" s="5">
        <f>C241+C240</f>
        <v>0</v>
      </c>
      <c r="D239" s="5">
        <v>0</v>
      </c>
      <c r="E239" s="5">
        <f>E241+E240</f>
        <v>0</v>
      </c>
      <c r="F239" s="5">
        <f>F241+F240</f>
        <v>0</v>
      </c>
    </row>
    <row r="240" spans="1:6" ht="12.75">
      <c r="A240" s="7" t="s">
        <v>106</v>
      </c>
      <c r="B240" s="4" t="s">
        <v>107</v>
      </c>
      <c r="C240" s="5">
        <f aca="true" t="shared" si="51" ref="C240:F241">C572</f>
        <v>0</v>
      </c>
      <c r="D240" s="5">
        <v>0</v>
      </c>
      <c r="E240" s="5">
        <f t="shared" si="51"/>
        <v>0</v>
      </c>
      <c r="F240" s="5">
        <f t="shared" si="51"/>
        <v>0</v>
      </c>
    </row>
    <row r="241" spans="1:6" ht="12.75">
      <c r="A241" s="7" t="s">
        <v>110</v>
      </c>
      <c r="B241" s="4" t="s">
        <v>111</v>
      </c>
      <c r="C241" s="5">
        <f t="shared" si="51"/>
        <v>0</v>
      </c>
      <c r="D241" s="5">
        <v>0</v>
      </c>
      <c r="E241" s="5">
        <f t="shared" si="51"/>
        <v>0</v>
      </c>
      <c r="F241" s="5">
        <f t="shared" si="51"/>
        <v>0</v>
      </c>
    </row>
    <row r="242" spans="1:6" ht="12.75">
      <c r="A242" s="7" t="s">
        <v>329</v>
      </c>
      <c r="B242" s="4" t="s">
        <v>330</v>
      </c>
      <c r="C242" s="5">
        <f>C243+C246+C277</f>
        <v>0</v>
      </c>
      <c r="D242" s="5">
        <v>210741000</v>
      </c>
      <c r="E242" s="5">
        <f>E243+E246+E277</f>
        <v>-5767000</v>
      </c>
      <c r="F242" s="5">
        <f>F243+F246+F277</f>
        <v>204974000</v>
      </c>
    </row>
    <row r="243" spans="1:6" ht="12.75">
      <c r="A243" s="7" t="s">
        <v>331</v>
      </c>
      <c r="B243" s="4" t="s">
        <v>332</v>
      </c>
      <c r="C243" s="5">
        <f aca="true" t="shared" si="52" ref="C243:F244">C244</f>
        <v>0</v>
      </c>
      <c r="D243" s="5">
        <v>205000</v>
      </c>
      <c r="E243" s="5">
        <f t="shared" si="52"/>
        <v>0</v>
      </c>
      <c r="F243" s="5">
        <f t="shared" si="52"/>
        <v>205000</v>
      </c>
    </row>
    <row r="244" spans="1:6" ht="12.75">
      <c r="A244" s="7" t="s">
        <v>221</v>
      </c>
      <c r="B244" s="4" t="s">
        <v>222</v>
      </c>
      <c r="C244" s="5">
        <f t="shared" si="52"/>
        <v>0</v>
      </c>
      <c r="D244" s="5">
        <v>205000</v>
      </c>
      <c r="E244" s="5">
        <f t="shared" si="52"/>
        <v>0</v>
      </c>
      <c r="F244" s="5">
        <f t="shared" si="52"/>
        <v>205000</v>
      </c>
    </row>
    <row r="245" spans="1:6" ht="26.25">
      <c r="A245" s="7" t="s">
        <v>80</v>
      </c>
      <c r="B245" s="4" t="s">
        <v>81</v>
      </c>
      <c r="C245" s="5">
        <f>C424</f>
        <v>0</v>
      </c>
      <c r="D245" s="5">
        <v>205000</v>
      </c>
      <c r="E245" s="5">
        <f>E424</f>
        <v>0</v>
      </c>
      <c r="F245" s="5">
        <f>F424</f>
        <v>205000</v>
      </c>
    </row>
    <row r="246" spans="1:6" ht="12.75">
      <c r="A246" s="7" t="s">
        <v>333</v>
      </c>
      <c r="B246" s="4" t="s">
        <v>334</v>
      </c>
      <c r="C246" s="5">
        <f>C247+C259</f>
        <v>0</v>
      </c>
      <c r="D246" s="5">
        <v>200953000</v>
      </c>
      <c r="E246" s="5">
        <f>E247+E259</f>
        <v>-5867000</v>
      </c>
      <c r="F246" s="5">
        <f>F247+F259</f>
        <v>195086000</v>
      </c>
    </row>
    <row r="247" spans="1:7" ht="12.75">
      <c r="A247" s="7" t="s">
        <v>221</v>
      </c>
      <c r="B247" s="4" t="s">
        <v>222</v>
      </c>
      <c r="C247" s="5">
        <f>C248+C249+C253</f>
        <v>0</v>
      </c>
      <c r="D247" s="5">
        <v>52211000</v>
      </c>
      <c r="E247" s="5">
        <f>E248+E249+E253</f>
        <v>2283000</v>
      </c>
      <c r="F247" s="5">
        <f>F248+F249+F253</f>
        <v>54494000</v>
      </c>
      <c r="G247" s="12"/>
    </row>
    <row r="248" spans="1:6" ht="26.25">
      <c r="A248" s="7" t="s">
        <v>80</v>
      </c>
      <c r="B248" s="4" t="s">
        <v>81</v>
      </c>
      <c r="C248" s="5">
        <f>C427</f>
        <v>0</v>
      </c>
      <c r="D248" s="5">
        <v>36635000</v>
      </c>
      <c r="E248" s="5">
        <f>E427</f>
        <v>2283000</v>
      </c>
      <c r="F248" s="5">
        <f>F427</f>
        <v>38918000</v>
      </c>
    </row>
    <row r="249" spans="1:6" ht="12.75">
      <c r="A249" s="7" t="s">
        <v>242</v>
      </c>
      <c r="B249" s="4" t="s">
        <v>243</v>
      </c>
      <c r="C249" s="5">
        <f>C250</f>
        <v>0</v>
      </c>
      <c r="D249" s="5">
        <v>11096000</v>
      </c>
      <c r="E249" s="5">
        <f>E250</f>
        <v>0</v>
      </c>
      <c r="F249" s="5">
        <f>F250</f>
        <v>11096000</v>
      </c>
    </row>
    <row r="250" spans="1:6" ht="12.75">
      <c r="A250" s="7" t="s">
        <v>244</v>
      </c>
      <c r="B250" s="4" t="s">
        <v>245</v>
      </c>
      <c r="C250" s="5">
        <f>C251+C252</f>
        <v>0</v>
      </c>
      <c r="D250" s="5">
        <v>11096000</v>
      </c>
      <c r="E250" s="5">
        <f>E251+E252</f>
        <v>0</v>
      </c>
      <c r="F250" s="5">
        <f>F251+F252</f>
        <v>11096000</v>
      </c>
    </row>
    <row r="251" spans="1:6" ht="12.75">
      <c r="A251" s="7" t="s">
        <v>246</v>
      </c>
      <c r="B251" s="4" t="s">
        <v>247</v>
      </c>
      <c r="C251" s="5">
        <f aca="true" t="shared" si="53" ref="C251:F252">C430</f>
        <v>0</v>
      </c>
      <c r="D251" s="5">
        <v>9096000</v>
      </c>
      <c r="E251" s="5">
        <f t="shared" si="53"/>
        <v>0</v>
      </c>
      <c r="F251" s="5">
        <f t="shared" si="53"/>
        <v>9096000</v>
      </c>
    </row>
    <row r="252" spans="1:6" ht="12.75">
      <c r="A252" s="7" t="s">
        <v>423</v>
      </c>
      <c r="B252" s="4" t="s">
        <v>424</v>
      </c>
      <c r="C252" s="5">
        <f t="shared" si="53"/>
        <v>0</v>
      </c>
      <c r="D252" s="5">
        <v>2000000</v>
      </c>
      <c r="E252" s="5">
        <f t="shared" si="53"/>
        <v>0</v>
      </c>
      <c r="F252" s="5">
        <f t="shared" si="53"/>
        <v>2000000</v>
      </c>
    </row>
    <row r="253" spans="1:6" ht="12.75">
      <c r="A253" s="7" t="s">
        <v>262</v>
      </c>
      <c r="B253" s="4" t="s">
        <v>263</v>
      </c>
      <c r="C253" s="5">
        <f>C254</f>
        <v>0</v>
      </c>
      <c r="D253" s="5">
        <v>4480000</v>
      </c>
      <c r="E253" s="5">
        <f>E254</f>
        <v>0</v>
      </c>
      <c r="F253" s="5">
        <f>F254</f>
        <v>4480000</v>
      </c>
    </row>
    <row r="254" spans="1:6" ht="12.75">
      <c r="A254" s="7" t="s">
        <v>264</v>
      </c>
      <c r="B254" s="4" t="s">
        <v>265</v>
      </c>
      <c r="C254" s="5">
        <f>C255+C257</f>
        <v>0</v>
      </c>
      <c r="D254" s="5">
        <v>4480000</v>
      </c>
      <c r="E254" s="5">
        <f>E255+E257</f>
        <v>0</v>
      </c>
      <c r="F254" s="5">
        <f>F255+F257</f>
        <v>4480000</v>
      </c>
    </row>
    <row r="255" spans="1:6" ht="12.75">
      <c r="A255" s="7" t="s">
        <v>266</v>
      </c>
      <c r="B255" s="4" t="s">
        <v>267</v>
      </c>
      <c r="C255" s="5">
        <f>C256</f>
        <v>0</v>
      </c>
      <c r="D255" s="5">
        <v>1088000</v>
      </c>
      <c r="E255" s="5">
        <f>E256</f>
        <v>0</v>
      </c>
      <c r="F255" s="5">
        <f>F256</f>
        <v>1088000</v>
      </c>
    </row>
    <row r="256" spans="1:6" ht="12.75">
      <c r="A256" s="7" t="s">
        <v>268</v>
      </c>
      <c r="B256" s="4" t="s">
        <v>269</v>
      </c>
      <c r="C256" s="5">
        <f>C435</f>
        <v>0</v>
      </c>
      <c r="D256" s="5">
        <v>1088000</v>
      </c>
      <c r="E256" s="5">
        <f>E435</f>
        <v>0</v>
      </c>
      <c r="F256" s="5">
        <f>F435</f>
        <v>1088000</v>
      </c>
    </row>
    <row r="257" spans="1:6" ht="12.75">
      <c r="A257" s="7" t="s">
        <v>270</v>
      </c>
      <c r="B257" s="4" t="s">
        <v>271</v>
      </c>
      <c r="C257" s="5">
        <f>C258</f>
        <v>0</v>
      </c>
      <c r="D257" s="5">
        <v>3392000</v>
      </c>
      <c r="E257" s="5">
        <f>E258</f>
        <v>0</v>
      </c>
      <c r="F257" s="5">
        <f>F258</f>
        <v>3392000</v>
      </c>
    </row>
    <row r="258" spans="1:6" ht="12.75">
      <c r="A258" s="7" t="s">
        <v>272</v>
      </c>
      <c r="B258" s="4" t="s">
        <v>273</v>
      </c>
      <c r="C258" s="5">
        <f>C437</f>
        <v>0</v>
      </c>
      <c r="D258" s="5">
        <v>3392000</v>
      </c>
      <c r="E258" s="5">
        <f>E437</f>
        <v>0</v>
      </c>
      <c r="F258" s="5">
        <f>F437</f>
        <v>3392000</v>
      </c>
    </row>
    <row r="259" spans="1:6" ht="12.75">
      <c r="A259" s="7" t="s">
        <v>274</v>
      </c>
      <c r="B259" s="4" t="s">
        <v>89</v>
      </c>
      <c r="C259" s="5">
        <f>C260+C263+C267+C272</f>
        <v>0</v>
      </c>
      <c r="D259" s="5">
        <v>148742000</v>
      </c>
      <c r="E259" s="5">
        <f>E260+E263+E267+E272</f>
        <v>-8150000</v>
      </c>
      <c r="F259" s="5">
        <f>F260+F263+F267+F272</f>
        <v>140592000</v>
      </c>
    </row>
    <row r="260" spans="1:6" ht="12.75">
      <c r="A260" s="7" t="s">
        <v>275</v>
      </c>
      <c r="B260" s="4" t="s">
        <v>276</v>
      </c>
      <c r="C260" s="5">
        <f aca="true" t="shared" si="54" ref="C260:F261">C261</f>
        <v>0</v>
      </c>
      <c r="D260" s="5">
        <v>0</v>
      </c>
      <c r="E260" s="5">
        <f t="shared" si="54"/>
        <v>0</v>
      </c>
      <c r="F260" s="5">
        <f t="shared" si="54"/>
        <v>0</v>
      </c>
    </row>
    <row r="261" spans="1:6" ht="12.75">
      <c r="A261" s="7" t="s">
        <v>277</v>
      </c>
      <c r="B261" s="4" t="s">
        <v>278</v>
      </c>
      <c r="C261" s="5">
        <f t="shared" si="54"/>
        <v>0</v>
      </c>
      <c r="D261" s="5">
        <v>0</v>
      </c>
      <c r="E261" s="5">
        <f t="shared" si="54"/>
        <v>0</v>
      </c>
      <c r="F261" s="5">
        <f t="shared" si="54"/>
        <v>0</v>
      </c>
    </row>
    <row r="262" spans="1:6" ht="12.75">
      <c r="A262" s="7" t="s">
        <v>281</v>
      </c>
      <c r="B262" s="4" t="s">
        <v>282</v>
      </c>
      <c r="C262" s="5">
        <f>C579</f>
        <v>0</v>
      </c>
      <c r="D262" s="5">
        <v>0</v>
      </c>
      <c r="E262" s="5">
        <f>E579</f>
        <v>0</v>
      </c>
      <c r="F262" s="5">
        <f>F579</f>
        <v>0</v>
      </c>
    </row>
    <row r="263" spans="1:6" ht="12.75">
      <c r="A263" s="7" t="s">
        <v>283</v>
      </c>
      <c r="B263" s="4" t="s">
        <v>284</v>
      </c>
      <c r="C263" s="5">
        <f>C264</f>
        <v>0</v>
      </c>
      <c r="D263" s="5">
        <v>11656000</v>
      </c>
      <c r="E263" s="5">
        <f>E264</f>
        <v>0</v>
      </c>
      <c r="F263" s="5">
        <f>F264</f>
        <v>11656000</v>
      </c>
    </row>
    <row r="264" spans="1:6" ht="26.25">
      <c r="A264" s="7" t="s">
        <v>285</v>
      </c>
      <c r="B264" s="4" t="s">
        <v>286</v>
      </c>
      <c r="C264" s="5">
        <f>C266+C265</f>
        <v>0</v>
      </c>
      <c r="D264" s="5">
        <v>11656000</v>
      </c>
      <c r="E264" s="5">
        <f>E266+E265</f>
        <v>0</v>
      </c>
      <c r="F264" s="5">
        <f>F266+F265</f>
        <v>11656000</v>
      </c>
    </row>
    <row r="265" spans="1:6" ht="12.75">
      <c r="A265" s="7" t="s">
        <v>287</v>
      </c>
      <c r="B265" s="4" t="s">
        <v>288</v>
      </c>
      <c r="C265" s="5">
        <f aca="true" t="shared" si="55" ref="C265:F266">C582</f>
        <v>0</v>
      </c>
      <c r="D265" s="5">
        <v>1290000</v>
      </c>
      <c r="E265" s="5">
        <f t="shared" si="55"/>
        <v>0</v>
      </c>
      <c r="F265" s="5">
        <f t="shared" si="55"/>
        <v>1290000</v>
      </c>
    </row>
    <row r="266" spans="1:6" ht="12.75">
      <c r="A266" s="7" t="s">
        <v>289</v>
      </c>
      <c r="B266" s="4" t="s">
        <v>290</v>
      </c>
      <c r="C266" s="5">
        <f t="shared" si="55"/>
        <v>0</v>
      </c>
      <c r="D266" s="5">
        <v>10366000</v>
      </c>
      <c r="E266" s="5">
        <f t="shared" si="55"/>
        <v>0</v>
      </c>
      <c r="F266" s="5">
        <f t="shared" si="55"/>
        <v>10366000</v>
      </c>
    </row>
    <row r="267" spans="1:6" ht="26.25">
      <c r="A267" s="7" t="s">
        <v>90</v>
      </c>
      <c r="B267" s="4" t="s">
        <v>91</v>
      </c>
      <c r="C267" s="5">
        <f>C268</f>
        <v>0</v>
      </c>
      <c r="D267" s="5">
        <v>83242000</v>
      </c>
      <c r="E267" s="5">
        <f>E268</f>
        <v>0</v>
      </c>
      <c r="F267" s="5">
        <f>F268</f>
        <v>83242000</v>
      </c>
    </row>
    <row r="268" spans="1:6" ht="12.75">
      <c r="A268" s="7" t="s">
        <v>92</v>
      </c>
      <c r="B268" s="4" t="s">
        <v>93</v>
      </c>
      <c r="C268" s="5">
        <f>C269+C270+C271</f>
        <v>0</v>
      </c>
      <c r="D268" s="5">
        <v>83242000</v>
      </c>
      <c r="E268" s="5">
        <f>E269+E270+E271</f>
        <v>0</v>
      </c>
      <c r="F268" s="5">
        <f>F269+F270+F271</f>
        <v>83242000</v>
      </c>
    </row>
    <row r="269" spans="1:6" ht="12.75">
      <c r="A269" s="7" t="s">
        <v>94</v>
      </c>
      <c r="B269" s="4" t="s">
        <v>95</v>
      </c>
      <c r="C269" s="5">
        <f aca="true" t="shared" si="56" ref="C269:F271">C586</f>
        <v>0</v>
      </c>
      <c r="D269" s="5">
        <v>11879000</v>
      </c>
      <c r="E269" s="5">
        <f t="shared" si="56"/>
        <v>0</v>
      </c>
      <c r="F269" s="5">
        <f t="shared" si="56"/>
        <v>11879000</v>
      </c>
    </row>
    <row r="270" spans="1:6" ht="12.75">
      <c r="A270" s="7" t="s">
        <v>96</v>
      </c>
      <c r="B270" s="4" t="s">
        <v>97</v>
      </c>
      <c r="C270" s="5">
        <f t="shared" si="56"/>
        <v>0</v>
      </c>
      <c r="D270" s="5">
        <v>67311000</v>
      </c>
      <c r="E270" s="5">
        <f t="shared" si="56"/>
        <v>0</v>
      </c>
      <c r="F270" s="5">
        <f t="shared" si="56"/>
        <v>67311000</v>
      </c>
    </row>
    <row r="271" spans="1:6" ht="12.75">
      <c r="A271" s="7" t="s">
        <v>295</v>
      </c>
      <c r="B271" s="4" t="s">
        <v>297</v>
      </c>
      <c r="C271" s="5">
        <f t="shared" si="56"/>
        <v>0</v>
      </c>
      <c r="D271" s="5">
        <v>4052000</v>
      </c>
      <c r="E271" s="5">
        <f t="shared" si="56"/>
        <v>0</v>
      </c>
      <c r="F271" s="5">
        <f t="shared" si="56"/>
        <v>4052000</v>
      </c>
    </row>
    <row r="272" spans="1:6" ht="12.75">
      <c r="A272" s="7" t="s">
        <v>98</v>
      </c>
      <c r="B272" s="4" t="s">
        <v>99</v>
      </c>
      <c r="C272" s="5">
        <f aca="true" t="shared" si="57" ref="C272:F273">C273</f>
        <v>0</v>
      </c>
      <c r="D272" s="5">
        <v>53844000</v>
      </c>
      <c r="E272" s="5">
        <f t="shared" si="57"/>
        <v>-8150000</v>
      </c>
      <c r="F272" s="5">
        <f t="shared" si="57"/>
        <v>45694000</v>
      </c>
    </row>
    <row r="273" spans="1:6" ht="12.75">
      <c r="A273" s="7" t="s">
        <v>100</v>
      </c>
      <c r="B273" s="4" t="s">
        <v>101</v>
      </c>
      <c r="C273" s="5">
        <f t="shared" si="57"/>
        <v>0</v>
      </c>
      <c r="D273" s="5">
        <v>53844000</v>
      </c>
      <c r="E273" s="5">
        <f t="shared" si="57"/>
        <v>-8150000</v>
      </c>
      <c r="F273" s="5">
        <f t="shared" si="57"/>
        <v>45694000</v>
      </c>
    </row>
    <row r="274" spans="1:6" ht="12.75">
      <c r="A274" s="7" t="s">
        <v>102</v>
      </c>
      <c r="B274" s="4" t="s">
        <v>103</v>
      </c>
      <c r="C274" s="5">
        <f>C275+C276</f>
        <v>0</v>
      </c>
      <c r="D274" s="5">
        <v>53844000</v>
      </c>
      <c r="E274" s="5">
        <f>E275+E276</f>
        <v>-8150000</v>
      </c>
      <c r="F274" s="5">
        <f>F275+F276</f>
        <v>45694000</v>
      </c>
    </row>
    <row r="275" spans="1:6" ht="12.75">
      <c r="A275" s="7" t="s">
        <v>106</v>
      </c>
      <c r="B275" s="4" t="s">
        <v>107</v>
      </c>
      <c r="C275" s="5">
        <f aca="true" t="shared" si="58" ref="C275:F276">C592</f>
        <v>0</v>
      </c>
      <c r="D275" s="5">
        <v>1000000</v>
      </c>
      <c r="E275" s="5">
        <f t="shared" si="58"/>
        <v>0</v>
      </c>
      <c r="F275" s="5">
        <f t="shared" si="58"/>
        <v>1000000</v>
      </c>
    </row>
    <row r="276" spans="1:6" ht="12.75">
      <c r="A276" s="7" t="s">
        <v>110</v>
      </c>
      <c r="B276" s="4" t="s">
        <v>111</v>
      </c>
      <c r="C276" s="5">
        <f t="shared" si="58"/>
        <v>0</v>
      </c>
      <c r="D276" s="5">
        <v>52844000</v>
      </c>
      <c r="E276" s="5">
        <f t="shared" si="58"/>
        <v>-8150000</v>
      </c>
      <c r="F276" s="5">
        <f t="shared" si="58"/>
        <v>44694000</v>
      </c>
    </row>
    <row r="277" spans="1:6" ht="12.75">
      <c r="A277" s="7" t="s">
        <v>335</v>
      </c>
      <c r="B277" s="4" t="s">
        <v>336</v>
      </c>
      <c r="C277" s="5">
        <f>C278+C286</f>
        <v>0</v>
      </c>
      <c r="D277" s="5">
        <v>9583000</v>
      </c>
      <c r="E277" s="5">
        <f>E278+E286</f>
        <v>100000</v>
      </c>
      <c r="F277" s="5">
        <f>F278+F286</f>
        <v>9683000</v>
      </c>
    </row>
    <row r="278" spans="1:6" ht="12.75">
      <c r="A278" s="7" t="s">
        <v>221</v>
      </c>
      <c r="B278" s="4" t="s">
        <v>222</v>
      </c>
      <c r="C278" s="5">
        <f>C279+C280+C284</f>
        <v>0</v>
      </c>
      <c r="D278" s="5">
        <v>9583000</v>
      </c>
      <c r="E278" s="5">
        <f>E279+E280+E284</f>
        <v>100000</v>
      </c>
      <c r="F278" s="5">
        <f>F279+F280+F284</f>
        <v>9683000</v>
      </c>
    </row>
    <row r="279" spans="1:6" ht="26.25">
      <c r="A279" s="7" t="s">
        <v>80</v>
      </c>
      <c r="B279" s="4" t="s">
        <v>81</v>
      </c>
      <c r="C279" s="5">
        <f>C440</f>
        <v>0</v>
      </c>
      <c r="D279" s="5">
        <v>7008000</v>
      </c>
      <c r="E279" s="5">
        <f>E440</f>
        <v>0</v>
      </c>
      <c r="F279" s="5">
        <f>F440</f>
        <v>7008000</v>
      </c>
    </row>
    <row r="280" spans="1:6" ht="12.75">
      <c r="A280" s="7" t="s">
        <v>232</v>
      </c>
      <c r="B280" s="4" t="s">
        <v>233</v>
      </c>
      <c r="C280" s="5">
        <f>C281</f>
        <v>0</v>
      </c>
      <c r="D280" s="5">
        <v>345000</v>
      </c>
      <c r="E280" s="5">
        <f>E281</f>
        <v>0</v>
      </c>
      <c r="F280" s="5">
        <f>F281</f>
        <v>345000</v>
      </c>
    </row>
    <row r="281" spans="1:6" ht="39">
      <c r="A281" s="7" t="s">
        <v>234</v>
      </c>
      <c r="B281" s="4" t="s">
        <v>235</v>
      </c>
      <c r="C281" s="5">
        <f>C282+C283</f>
        <v>0</v>
      </c>
      <c r="D281" s="5">
        <v>345000</v>
      </c>
      <c r="E281" s="5">
        <f>E282+E283</f>
        <v>0</v>
      </c>
      <c r="F281" s="5">
        <f>F282+F283</f>
        <v>345000</v>
      </c>
    </row>
    <row r="282" spans="1:6" ht="12.75">
      <c r="A282" s="7" t="s">
        <v>236</v>
      </c>
      <c r="B282" s="4" t="s">
        <v>237</v>
      </c>
      <c r="C282" s="5">
        <f aca="true" t="shared" si="59" ref="C282:F283">C443</f>
        <v>0</v>
      </c>
      <c r="D282" s="5">
        <v>95000</v>
      </c>
      <c r="E282" s="5">
        <f t="shared" si="59"/>
        <v>0</v>
      </c>
      <c r="F282" s="5">
        <f t="shared" si="59"/>
        <v>95000</v>
      </c>
    </row>
    <row r="283" spans="1:6" ht="12.75">
      <c r="A283" s="7" t="s">
        <v>238</v>
      </c>
      <c r="B283" s="4" t="s">
        <v>239</v>
      </c>
      <c r="C283" s="5">
        <f t="shared" si="59"/>
        <v>0</v>
      </c>
      <c r="D283" s="5">
        <v>250000</v>
      </c>
      <c r="E283" s="5">
        <f t="shared" si="59"/>
        <v>0</v>
      </c>
      <c r="F283" s="5">
        <f t="shared" si="59"/>
        <v>250000</v>
      </c>
    </row>
    <row r="284" spans="1:6" ht="26.25">
      <c r="A284" s="7" t="s">
        <v>82</v>
      </c>
      <c r="B284" s="4" t="s">
        <v>83</v>
      </c>
      <c r="C284" s="5">
        <f>C285</f>
        <v>0</v>
      </c>
      <c r="D284" s="5">
        <v>2230000</v>
      </c>
      <c r="E284" s="5">
        <f>E285</f>
        <v>100000</v>
      </c>
      <c r="F284" s="5">
        <f>F285</f>
        <v>2330000</v>
      </c>
    </row>
    <row r="285" spans="1:6" ht="12.75">
      <c r="A285" s="7" t="s">
        <v>256</v>
      </c>
      <c r="B285" s="4" t="s">
        <v>257</v>
      </c>
      <c r="C285" s="5">
        <f>C446</f>
        <v>0</v>
      </c>
      <c r="D285" s="5">
        <v>2230000</v>
      </c>
      <c r="E285" s="5">
        <f>E446</f>
        <v>100000</v>
      </c>
      <c r="F285" s="5">
        <f>F446</f>
        <v>2330000</v>
      </c>
    </row>
    <row r="286" spans="1:6" ht="12.75">
      <c r="A286" s="7" t="s">
        <v>274</v>
      </c>
      <c r="B286" s="4" t="s">
        <v>89</v>
      </c>
      <c r="C286" s="5">
        <f aca="true" t="shared" si="60" ref="C286:F288">C287</f>
        <v>0</v>
      </c>
      <c r="D286" s="5">
        <v>0</v>
      </c>
      <c r="E286" s="5">
        <f t="shared" si="60"/>
        <v>0</v>
      </c>
      <c r="F286" s="5">
        <f t="shared" si="60"/>
        <v>0</v>
      </c>
    </row>
    <row r="287" spans="1:6" ht="12.75">
      <c r="A287" s="7" t="s">
        <v>98</v>
      </c>
      <c r="B287" s="4" t="s">
        <v>99</v>
      </c>
      <c r="C287" s="5">
        <f t="shared" si="60"/>
        <v>0</v>
      </c>
      <c r="D287" s="5">
        <v>0</v>
      </c>
      <c r="E287" s="5">
        <f t="shared" si="60"/>
        <v>0</v>
      </c>
      <c r="F287" s="5">
        <f t="shared" si="60"/>
        <v>0</v>
      </c>
    </row>
    <row r="288" spans="1:6" ht="12.75">
      <c r="A288" s="7" t="s">
        <v>100</v>
      </c>
      <c r="B288" s="4" t="s">
        <v>101</v>
      </c>
      <c r="C288" s="5">
        <f t="shared" si="60"/>
        <v>0</v>
      </c>
      <c r="D288" s="5">
        <v>0</v>
      </c>
      <c r="E288" s="5">
        <f t="shared" si="60"/>
        <v>0</v>
      </c>
      <c r="F288" s="5">
        <f t="shared" si="60"/>
        <v>0</v>
      </c>
    </row>
    <row r="289" spans="1:6" ht="12.75">
      <c r="A289" s="7" t="s">
        <v>102</v>
      </c>
      <c r="B289" s="4" t="s">
        <v>103</v>
      </c>
      <c r="C289" s="5">
        <f>C291+C290</f>
        <v>0</v>
      </c>
      <c r="D289" s="5">
        <v>0</v>
      </c>
      <c r="E289" s="5">
        <f>E291+E290</f>
        <v>0</v>
      </c>
      <c r="F289" s="5">
        <f>F291+F290</f>
        <v>0</v>
      </c>
    </row>
    <row r="290" spans="1:6" ht="12.75">
      <c r="A290" s="7" t="s">
        <v>106</v>
      </c>
      <c r="B290" s="4" t="s">
        <v>107</v>
      </c>
      <c r="C290" s="5">
        <f aca="true" t="shared" si="61" ref="C290:F291">C599</f>
        <v>0</v>
      </c>
      <c r="D290" s="5">
        <v>0</v>
      </c>
      <c r="E290" s="5">
        <f t="shared" si="61"/>
        <v>0</v>
      </c>
      <c r="F290" s="5">
        <f t="shared" si="61"/>
        <v>0</v>
      </c>
    </row>
    <row r="291" spans="1:6" ht="12.75">
      <c r="A291" s="7" t="s">
        <v>110</v>
      </c>
      <c r="B291" s="4" t="s">
        <v>111</v>
      </c>
      <c r="C291" s="5">
        <f t="shared" si="61"/>
        <v>0</v>
      </c>
      <c r="D291" s="5">
        <v>0</v>
      </c>
      <c r="E291" s="5">
        <f t="shared" si="61"/>
        <v>0</v>
      </c>
      <c r="F291" s="5">
        <f t="shared" si="61"/>
        <v>0</v>
      </c>
    </row>
    <row r="292" spans="1:6" ht="12.75">
      <c r="A292" s="7" t="s">
        <v>337</v>
      </c>
      <c r="B292" s="4" t="s">
        <v>141</v>
      </c>
      <c r="C292" s="5">
        <f>C294+C327</f>
        <v>0</v>
      </c>
      <c r="D292" s="5">
        <v>340793000</v>
      </c>
      <c r="E292" s="5">
        <f>E294+E327</f>
        <v>22418000</v>
      </c>
      <c r="F292" s="5">
        <f>F294+F327</f>
        <v>363211000</v>
      </c>
    </row>
    <row r="293" spans="1:6" ht="12.75">
      <c r="A293" s="7" t="s">
        <v>338</v>
      </c>
      <c r="B293" s="4" t="s">
        <v>143</v>
      </c>
      <c r="C293" s="5">
        <f>C294-C303</f>
        <v>0</v>
      </c>
      <c r="D293" s="5">
        <v>163264000</v>
      </c>
      <c r="E293" s="5">
        <f>E294-E303</f>
        <v>14003000</v>
      </c>
      <c r="F293" s="5">
        <f>F294-F303</f>
        <v>177267000</v>
      </c>
    </row>
    <row r="294" spans="1:6" ht="12.75">
      <c r="A294" s="7" t="s">
        <v>144</v>
      </c>
      <c r="B294" s="4" t="s">
        <v>6</v>
      </c>
      <c r="C294" s="5">
        <f>C295+C310</f>
        <v>0</v>
      </c>
      <c r="D294" s="5">
        <v>338777000</v>
      </c>
      <c r="E294" s="5">
        <f>E295+E310</f>
        <v>22418000</v>
      </c>
      <c r="F294" s="5">
        <f>F295+F310</f>
        <v>361195000</v>
      </c>
    </row>
    <row r="295" spans="1:6" ht="12.75">
      <c r="A295" s="7" t="s">
        <v>145</v>
      </c>
      <c r="B295" s="4" t="s">
        <v>146</v>
      </c>
      <c r="C295" s="5">
        <f>C296+C302</f>
        <v>0</v>
      </c>
      <c r="D295" s="5">
        <v>286884000</v>
      </c>
      <c r="E295" s="5">
        <f>E296+E302</f>
        <v>14154000</v>
      </c>
      <c r="F295" s="5">
        <f>F296+F302</f>
        <v>301038000</v>
      </c>
    </row>
    <row r="296" spans="1:6" ht="12.75">
      <c r="A296" s="7" t="s">
        <v>147</v>
      </c>
      <c r="B296" s="4" t="s">
        <v>148</v>
      </c>
      <c r="C296" s="5">
        <f aca="true" t="shared" si="62" ref="C296:F297">C297</f>
        <v>0</v>
      </c>
      <c r="D296" s="5">
        <v>110271000</v>
      </c>
      <c r="E296" s="5">
        <f t="shared" si="62"/>
        <v>5739000</v>
      </c>
      <c r="F296" s="5">
        <f t="shared" si="62"/>
        <v>116010000</v>
      </c>
    </row>
    <row r="297" spans="1:6" ht="26.25">
      <c r="A297" s="7" t="s">
        <v>149</v>
      </c>
      <c r="B297" s="4" t="s">
        <v>150</v>
      </c>
      <c r="C297" s="5">
        <f t="shared" si="62"/>
        <v>0</v>
      </c>
      <c r="D297" s="5">
        <v>110271000</v>
      </c>
      <c r="E297" s="5">
        <f t="shared" si="62"/>
        <v>5739000</v>
      </c>
      <c r="F297" s="5">
        <f t="shared" si="62"/>
        <v>116010000</v>
      </c>
    </row>
    <row r="298" spans="1:6" ht="12.75">
      <c r="A298" s="7" t="s">
        <v>151</v>
      </c>
      <c r="B298" s="4" t="s">
        <v>152</v>
      </c>
      <c r="C298" s="5">
        <f>C299+C300</f>
        <v>0</v>
      </c>
      <c r="D298" s="5">
        <v>110271000</v>
      </c>
      <c r="E298" s="5">
        <f>E299+E300+E301</f>
        <v>5739000</v>
      </c>
      <c r="F298" s="5">
        <f>F299+F300+F301</f>
        <v>116010000</v>
      </c>
    </row>
    <row r="299" spans="1:6" ht="12.75">
      <c r="A299" s="7" t="s">
        <v>153</v>
      </c>
      <c r="B299" s="4" t="s">
        <v>154</v>
      </c>
      <c r="C299" s="5"/>
      <c r="D299" s="5">
        <v>96728000</v>
      </c>
      <c r="E299" s="5"/>
      <c r="F299" s="5">
        <f>D299+E299</f>
        <v>96728000</v>
      </c>
    </row>
    <row r="300" spans="1:6" ht="12.75">
      <c r="A300" s="7" t="s">
        <v>155</v>
      </c>
      <c r="B300" s="4" t="s">
        <v>156</v>
      </c>
      <c r="C300" s="5"/>
      <c r="D300" s="5">
        <v>13543000</v>
      </c>
      <c r="E300" s="5"/>
      <c r="F300" s="5">
        <f>D300+E300</f>
        <v>13543000</v>
      </c>
    </row>
    <row r="301" spans="1:6" ht="12.75">
      <c r="A301" s="7" t="s">
        <v>439</v>
      </c>
      <c r="B301" s="25" t="s">
        <v>440</v>
      </c>
      <c r="C301" s="5"/>
      <c r="D301" s="5">
        <v>0</v>
      </c>
      <c r="E301" s="5">
        <v>5739000</v>
      </c>
      <c r="F301" s="5">
        <f>D301+E301</f>
        <v>5739000</v>
      </c>
    </row>
    <row r="302" spans="1:6" ht="12.75">
      <c r="A302" s="7" t="s">
        <v>157</v>
      </c>
      <c r="B302" s="4" t="s">
        <v>158</v>
      </c>
      <c r="C302" s="5">
        <f>C303+C307</f>
        <v>0</v>
      </c>
      <c r="D302" s="5">
        <v>176613000</v>
      </c>
      <c r="E302" s="5">
        <f>E303+E307</f>
        <v>8415000</v>
      </c>
      <c r="F302" s="5">
        <f>F303+F307</f>
        <v>185028000</v>
      </c>
    </row>
    <row r="303" spans="1:6" ht="12.75">
      <c r="A303" s="7" t="s">
        <v>159</v>
      </c>
      <c r="B303" s="4" t="s">
        <v>160</v>
      </c>
      <c r="C303" s="5">
        <f>C304+C305+C306</f>
        <v>0</v>
      </c>
      <c r="D303" s="5">
        <v>175513000</v>
      </c>
      <c r="E303" s="5">
        <f>E304+E305+E306</f>
        <v>8415000</v>
      </c>
      <c r="F303" s="5">
        <f>F304+F305+F306</f>
        <v>183928000</v>
      </c>
    </row>
    <row r="304" spans="1:6" ht="26.25">
      <c r="A304" s="7" t="s">
        <v>161</v>
      </c>
      <c r="B304" s="4" t="s">
        <v>162</v>
      </c>
      <c r="C304" s="5"/>
      <c r="D304" s="5">
        <v>102632000</v>
      </c>
      <c r="E304" s="5"/>
      <c r="F304" s="5">
        <f>D304+E304</f>
        <v>102632000</v>
      </c>
    </row>
    <row r="305" spans="1:6" ht="12.75">
      <c r="A305" s="7" t="s">
        <v>163</v>
      </c>
      <c r="B305" s="4" t="s">
        <v>164</v>
      </c>
      <c r="C305" s="5"/>
      <c r="D305" s="5">
        <v>16461000</v>
      </c>
      <c r="E305" s="5"/>
      <c r="F305" s="5">
        <f>D305+E305</f>
        <v>16461000</v>
      </c>
    </row>
    <row r="306" spans="1:6" ht="12.75">
      <c r="A306" s="7" t="s">
        <v>165</v>
      </c>
      <c r="B306" s="4" t="s">
        <v>166</v>
      </c>
      <c r="C306" s="5"/>
      <c r="D306" s="5">
        <v>56420000</v>
      </c>
      <c r="E306" s="5">
        <v>8415000</v>
      </c>
      <c r="F306" s="5">
        <f>D306+E306</f>
        <v>64835000</v>
      </c>
    </row>
    <row r="307" spans="1:6" ht="26.25">
      <c r="A307" s="7" t="s">
        <v>167</v>
      </c>
      <c r="B307" s="4" t="s">
        <v>168</v>
      </c>
      <c r="C307" s="5">
        <f>C308+C309</f>
        <v>0</v>
      </c>
      <c r="D307" s="5">
        <v>1100000</v>
      </c>
      <c r="E307" s="5">
        <f>E308+E309</f>
        <v>0</v>
      </c>
      <c r="F307" s="5">
        <f>F308+F309</f>
        <v>1100000</v>
      </c>
    </row>
    <row r="308" spans="1:6" ht="12.75">
      <c r="A308" s="7" t="s">
        <v>169</v>
      </c>
      <c r="B308" s="4" t="s">
        <v>170</v>
      </c>
      <c r="C308" s="5"/>
      <c r="D308" s="5">
        <v>100000</v>
      </c>
      <c r="E308" s="5"/>
      <c r="F308" s="5">
        <f>D308+E308</f>
        <v>100000</v>
      </c>
    </row>
    <row r="309" spans="1:6" ht="12.75">
      <c r="A309" s="7" t="s">
        <v>171</v>
      </c>
      <c r="B309" s="4" t="s">
        <v>172</v>
      </c>
      <c r="C309" s="5"/>
      <c r="D309" s="5">
        <v>1000000</v>
      </c>
      <c r="E309" s="5"/>
      <c r="F309" s="5">
        <f>D309+E309</f>
        <v>1000000</v>
      </c>
    </row>
    <row r="310" spans="1:6" ht="12.75">
      <c r="A310" s="7" t="s">
        <v>173</v>
      </c>
      <c r="B310" s="4" t="s">
        <v>8</v>
      </c>
      <c r="C310" s="5">
        <f>C311+C315</f>
        <v>0</v>
      </c>
      <c r="D310" s="5">
        <v>51893000</v>
      </c>
      <c r="E310" s="5">
        <f>E311+E315</f>
        <v>8264000</v>
      </c>
      <c r="F310" s="5">
        <f>F311+F315</f>
        <v>60157000</v>
      </c>
    </row>
    <row r="311" spans="1:6" ht="12.75">
      <c r="A311" s="7" t="s">
        <v>174</v>
      </c>
      <c r="B311" s="4" t="s">
        <v>10</v>
      </c>
      <c r="C311" s="5">
        <f aca="true" t="shared" si="63" ref="C311:F313">C312</f>
        <v>0</v>
      </c>
      <c r="D311" s="5">
        <v>800000</v>
      </c>
      <c r="E311" s="5">
        <f t="shared" si="63"/>
        <v>0</v>
      </c>
      <c r="F311" s="5">
        <f t="shared" si="63"/>
        <v>800000</v>
      </c>
    </row>
    <row r="312" spans="1:6" ht="12.75">
      <c r="A312" s="7" t="s">
        <v>175</v>
      </c>
      <c r="B312" s="4" t="s">
        <v>176</v>
      </c>
      <c r="C312" s="5">
        <f t="shared" si="63"/>
        <v>0</v>
      </c>
      <c r="D312" s="5">
        <v>800000</v>
      </c>
      <c r="E312" s="5">
        <f t="shared" si="63"/>
        <v>0</v>
      </c>
      <c r="F312" s="5">
        <f t="shared" si="63"/>
        <v>800000</v>
      </c>
    </row>
    <row r="313" spans="1:6" ht="12.75">
      <c r="A313" s="7" t="s">
        <v>177</v>
      </c>
      <c r="B313" s="4" t="s">
        <v>178</v>
      </c>
      <c r="C313" s="5">
        <f t="shared" si="63"/>
        <v>0</v>
      </c>
      <c r="D313" s="5">
        <v>800000</v>
      </c>
      <c r="E313" s="5">
        <f t="shared" si="63"/>
        <v>0</v>
      </c>
      <c r="F313" s="5">
        <f t="shared" si="63"/>
        <v>800000</v>
      </c>
    </row>
    <row r="314" spans="1:6" ht="12.75">
      <c r="A314" s="7" t="s">
        <v>15</v>
      </c>
      <c r="B314" s="4" t="s">
        <v>179</v>
      </c>
      <c r="C314" s="5"/>
      <c r="D314" s="5">
        <v>800000</v>
      </c>
      <c r="E314" s="5"/>
      <c r="F314" s="5">
        <f>D314+E314</f>
        <v>800000</v>
      </c>
    </row>
    <row r="315" spans="1:6" ht="12.75">
      <c r="A315" s="7" t="s">
        <v>180</v>
      </c>
      <c r="B315" s="4" t="s">
        <v>18</v>
      </c>
      <c r="C315" s="5">
        <f>C316+C319+C322+C325</f>
        <v>0</v>
      </c>
      <c r="D315" s="5">
        <v>51093000</v>
      </c>
      <c r="E315" s="5">
        <f>E316+E319+E322+E325</f>
        <v>8264000</v>
      </c>
      <c r="F315" s="5">
        <f>F316+F319+F322+F325</f>
        <v>59357000</v>
      </c>
    </row>
    <row r="316" spans="1:6" ht="26.25">
      <c r="A316" s="7" t="s">
        <v>339</v>
      </c>
      <c r="B316" s="4" t="s">
        <v>182</v>
      </c>
      <c r="C316" s="5">
        <f>C317+C318</f>
        <v>0</v>
      </c>
      <c r="D316" s="5">
        <v>3964000</v>
      </c>
      <c r="E316" s="5">
        <f>E317+E318</f>
        <v>0</v>
      </c>
      <c r="F316" s="5">
        <f>F317+F318</f>
        <v>3964000</v>
      </c>
    </row>
    <row r="317" spans="1:6" ht="12.75">
      <c r="A317" s="7" t="s">
        <v>340</v>
      </c>
      <c r="B317" s="4" t="s">
        <v>184</v>
      </c>
      <c r="C317" s="5"/>
      <c r="D317" s="5">
        <v>2800000</v>
      </c>
      <c r="E317" s="5"/>
      <c r="F317" s="5">
        <f>D317+E317</f>
        <v>2800000</v>
      </c>
    </row>
    <row r="318" spans="1:6" ht="12.75">
      <c r="A318" s="7" t="s">
        <v>389</v>
      </c>
      <c r="B318" s="4" t="s">
        <v>390</v>
      </c>
      <c r="C318" s="5"/>
      <c r="D318" s="5">
        <v>1164000</v>
      </c>
      <c r="E318" s="5"/>
      <c r="F318" s="5">
        <f>D318+E318</f>
        <v>1164000</v>
      </c>
    </row>
    <row r="319" spans="1:6" ht="12.75">
      <c r="A319" s="7" t="s">
        <v>185</v>
      </c>
      <c r="B319" s="4" t="s">
        <v>186</v>
      </c>
      <c r="C319" s="5">
        <f aca="true" t="shared" si="64" ref="C319:F320">C320</f>
        <v>0</v>
      </c>
      <c r="D319" s="5">
        <v>100000</v>
      </c>
      <c r="E319" s="5">
        <f t="shared" si="64"/>
        <v>0</v>
      </c>
      <c r="F319" s="5">
        <f t="shared" si="64"/>
        <v>100000</v>
      </c>
    </row>
    <row r="320" spans="1:6" ht="12.75">
      <c r="A320" s="7" t="s">
        <v>187</v>
      </c>
      <c r="B320" s="4" t="s">
        <v>188</v>
      </c>
      <c r="C320" s="5">
        <f t="shared" si="64"/>
        <v>0</v>
      </c>
      <c r="D320" s="5">
        <v>100000</v>
      </c>
      <c r="E320" s="5">
        <f t="shared" si="64"/>
        <v>0</v>
      </c>
      <c r="F320" s="5">
        <f t="shared" si="64"/>
        <v>100000</v>
      </c>
    </row>
    <row r="321" spans="1:6" ht="12.75">
      <c r="A321" s="7" t="s">
        <v>189</v>
      </c>
      <c r="B321" s="4" t="s">
        <v>190</v>
      </c>
      <c r="C321" s="5"/>
      <c r="D321" s="5">
        <v>100000</v>
      </c>
      <c r="E321" s="5"/>
      <c r="F321" s="5">
        <f>D321+E321</f>
        <v>100000</v>
      </c>
    </row>
    <row r="322" spans="1:6" ht="12.75">
      <c r="A322" s="7" t="s">
        <v>341</v>
      </c>
      <c r="B322" s="4" t="s">
        <v>192</v>
      </c>
      <c r="C322" s="5">
        <f>C324+C323</f>
        <v>0</v>
      </c>
      <c r="D322" s="5">
        <v>59289000</v>
      </c>
      <c r="E322" s="5">
        <f>E324+E323</f>
        <v>0</v>
      </c>
      <c r="F322" s="5">
        <f>F324+F323</f>
        <v>59289000</v>
      </c>
    </row>
    <row r="323" spans="1:6" ht="12.75">
      <c r="A323" s="7" t="s">
        <v>398</v>
      </c>
      <c r="B323" s="4" t="s">
        <v>399</v>
      </c>
      <c r="C323" s="5"/>
      <c r="D323" s="5">
        <v>59209000</v>
      </c>
      <c r="E323" s="5"/>
      <c r="F323" s="5">
        <f>D323+E323</f>
        <v>59209000</v>
      </c>
    </row>
    <row r="324" spans="1:6" ht="12.75">
      <c r="A324" s="7" t="s">
        <v>193</v>
      </c>
      <c r="B324" s="4" t="s">
        <v>194</v>
      </c>
      <c r="C324" s="5"/>
      <c r="D324" s="5">
        <v>80000</v>
      </c>
      <c r="E324" s="5"/>
      <c r="F324" s="5">
        <f>D324+E324</f>
        <v>80000</v>
      </c>
    </row>
    <row r="325" spans="1:6" ht="12.75">
      <c r="A325" s="7" t="s">
        <v>382</v>
      </c>
      <c r="B325" s="4" t="s">
        <v>380</v>
      </c>
      <c r="C325" s="5">
        <f>C326</f>
        <v>0</v>
      </c>
      <c r="D325" s="5">
        <v>-12260000</v>
      </c>
      <c r="E325" s="5">
        <f>E326</f>
        <v>8264000</v>
      </c>
      <c r="F325" s="5">
        <f>F326</f>
        <v>-3996000</v>
      </c>
    </row>
    <row r="326" spans="1:6" ht="26.25">
      <c r="A326" s="7" t="s">
        <v>127</v>
      </c>
      <c r="B326" s="4" t="s">
        <v>383</v>
      </c>
      <c r="C326" s="5"/>
      <c r="D326" s="5">
        <v>-12260000</v>
      </c>
      <c r="E326" s="5">
        <v>8264000</v>
      </c>
      <c r="F326" s="5">
        <f>D326+E326</f>
        <v>-3996000</v>
      </c>
    </row>
    <row r="327" spans="1:6" ht="12.75">
      <c r="A327" s="7" t="s">
        <v>47</v>
      </c>
      <c r="B327" s="4" t="s">
        <v>48</v>
      </c>
      <c r="C327" s="5">
        <f aca="true" t="shared" si="65" ref="C327:F328">C328</f>
        <v>0</v>
      </c>
      <c r="D327" s="5">
        <v>2016000</v>
      </c>
      <c r="E327" s="5">
        <f t="shared" si="65"/>
        <v>0</v>
      </c>
      <c r="F327" s="5">
        <f t="shared" si="65"/>
        <v>2016000</v>
      </c>
    </row>
    <row r="328" spans="1:6" ht="12.75">
      <c r="A328" s="7" t="s">
        <v>195</v>
      </c>
      <c r="B328" s="4" t="s">
        <v>50</v>
      </c>
      <c r="C328" s="5">
        <f t="shared" si="65"/>
        <v>0</v>
      </c>
      <c r="D328" s="5">
        <v>2016000</v>
      </c>
      <c r="E328" s="5">
        <f t="shared" si="65"/>
        <v>0</v>
      </c>
      <c r="F328" s="5">
        <f t="shared" si="65"/>
        <v>2016000</v>
      </c>
    </row>
    <row r="329" spans="1:6" ht="26.25">
      <c r="A329" s="7" t="s">
        <v>342</v>
      </c>
      <c r="B329" s="4" t="s">
        <v>197</v>
      </c>
      <c r="C329" s="5">
        <f>C330+C332+C331</f>
        <v>0</v>
      </c>
      <c r="D329" s="5">
        <v>2016000</v>
      </c>
      <c r="E329" s="5">
        <f>E330+E332+E331</f>
        <v>0</v>
      </c>
      <c r="F329" s="5">
        <f>F330+F332+F331</f>
        <v>2016000</v>
      </c>
    </row>
    <row r="330" spans="1:6" ht="12.75">
      <c r="A330" s="7" t="s">
        <v>198</v>
      </c>
      <c r="B330" s="4" t="s">
        <v>199</v>
      </c>
      <c r="C330" s="5"/>
      <c r="D330" s="5">
        <v>1834000</v>
      </c>
      <c r="E330" s="5"/>
      <c r="F330" s="5">
        <f>D330+E330</f>
        <v>1834000</v>
      </c>
    </row>
    <row r="331" spans="1:6" ht="12.75">
      <c r="A331" s="7" t="s">
        <v>384</v>
      </c>
      <c r="B331" s="4" t="s">
        <v>385</v>
      </c>
      <c r="C331" s="5"/>
      <c r="D331" s="5">
        <v>150000</v>
      </c>
      <c r="E331" s="5"/>
      <c r="F331" s="5">
        <f>D331+E331</f>
        <v>150000</v>
      </c>
    </row>
    <row r="332" spans="1:6" ht="26.25">
      <c r="A332" s="7" t="s">
        <v>343</v>
      </c>
      <c r="B332" s="4" t="s">
        <v>205</v>
      </c>
      <c r="C332" s="5"/>
      <c r="D332" s="5">
        <v>32000</v>
      </c>
      <c r="E332" s="5"/>
      <c r="F332" s="5">
        <f>D332+E332</f>
        <v>32000</v>
      </c>
    </row>
    <row r="333" spans="1:6" ht="12.75">
      <c r="A333" s="7" t="s">
        <v>408</v>
      </c>
      <c r="B333" s="4" t="s">
        <v>409</v>
      </c>
      <c r="C333" s="5"/>
      <c r="D333" s="5"/>
      <c r="E333" s="5"/>
      <c r="F333" s="5"/>
    </row>
    <row r="334" spans="1:9" ht="26.25">
      <c r="A334" s="7" t="s">
        <v>344</v>
      </c>
      <c r="B334" s="4" t="s">
        <v>220</v>
      </c>
      <c r="C334" s="5">
        <f>C336+C342+C351+C359+C363+C372+C378+C395+C414+C422++C425+C438</f>
        <v>0</v>
      </c>
      <c r="D334" s="5">
        <v>340793000</v>
      </c>
      <c r="E334" s="5">
        <f>E336+E342+E351+E359+E363+E372+E378+E395+E414+E422++E425+E438</f>
        <v>22418000</v>
      </c>
      <c r="F334" s="5">
        <f>F336+F342+F351+F359+F363+F372+F378+F395+F414+F422++F425+F438</f>
        <v>363211000</v>
      </c>
      <c r="G334" s="12"/>
      <c r="H334" s="12"/>
      <c r="I334" s="12"/>
    </row>
    <row r="335" spans="1:6" ht="12.75">
      <c r="A335" s="7" t="s">
        <v>302</v>
      </c>
      <c r="B335" s="4" t="s">
        <v>303</v>
      </c>
      <c r="C335" s="5">
        <f>C336+C342+C351</f>
        <v>0</v>
      </c>
      <c r="D335" s="5">
        <v>41961000</v>
      </c>
      <c r="E335" s="5">
        <f>E336+E342+E351</f>
        <v>862000</v>
      </c>
      <c r="F335" s="5">
        <f>F336+F342+F351</f>
        <v>42823000</v>
      </c>
    </row>
    <row r="336" spans="1:6" ht="12.75">
      <c r="A336" s="7" t="s">
        <v>304</v>
      </c>
      <c r="B336" s="4" t="s">
        <v>278</v>
      </c>
      <c r="C336" s="5">
        <f>C337</f>
        <v>0</v>
      </c>
      <c r="D336" s="5">
        <v>30450000</v>
      </c>
      <c r="E336" s="5">
        <f>E337</f>
        <v>-20000</v>
      </c>
      <c r="F336" s="5">
        <f>F337</f>
        <v>30430000</v>
      </c>
    </row>
    <row r="337" spans="1:6" ht="12.75">
      <c r="A337" s="7" t="s">
        <v>221</v>
      </c>
      <c r="B337" s="4" t="s">
        <v>222</v>
      </c>
      <c r="C337" s="5">
        <f>C338+C339+C340</f>
        <v>0</v>
      </c>
      <c r="D337" s="5">
        <v>30450000</v>
      </c>
      <c r="E337" s="5">
        <f>E338+E339+E340</f>
        <v>-20000</v>
      </c>
      <c r="F337" s="5">
        <f>F338+F339+F340</f>
        <v>30430000</v>
      </c>
    </row>
    <row r="338" spans="1:6" ht="12.75">
      <c r="A338" s="7" t="s">
        <v>78</v>
      </c>
      <c r="B338" s="4" t="s">
        <v>79</v>
      </c>
      <c r="C338" s="5"/>
      <c r="D338" s="5">
        <v>21000000</v>
      </c>
      <c r="E338" s="5"/>
      <c r="F338" s="5">
        <f>D338+E338</f>
        <v>21000000</v>
      </c>
    </row>
    <row r="339" spans="1:6" ht="26.25">
      <c r="A339" s="7" t="s">
        <v>80</v>
      </c>
      <c r="B339" s="4" t="s">
        <v>81</v>
      </c>
      <c r="C339" s="5"/>
      <c r="D339" s="5">
        <v>9280000</v>
      </c>
      <c r="E339" s="5">
        <v>-20000</v>
      </c>
      <c r="F339" s="5">
        <f>D339+E339</f>
        <v>9260000</v>
      </c>
    </row>
    <row r="340" spans="1:6" ht="26.25">
      <c r="A340" s="7" t="s">
        <v>82</v>
      </c>
      <c r="B340" s="4" t="s">
        <v>83</v>
      </c>
      <c r="C340" s="5">
        <f>C341</f>
        <v>0</v>
      </c>
      <c r="D340" s="5">
        <v>170000</v>
      </c>
      <c r="E340" s="5">
        <f>E341</f>
        <v>0</v>
      </c>
      <c r="F340" s="5">
        <f>F341</f>
        <v>170000</v>
      </c>
    </row>
    <row r="341" spans="1:9" ht="12.75">
      <c r="A341" s="7" t="s">
        <v>86</v>
      </c>
      <c r="B341" s="4" t="s">
        <v>87</v>
      </c>
      <c r="C341" s="5"/>
      <c r="D341" s="5">
        <v>170000</v>
      </c>
      <c r="E341" s="5"/>
      <c r="F341" s="5">
        <f>D341+E341</f>
        <v>170000</v>
      </c>
      <c r="G341" s="12"/>
      <c r="H341" s="12"/>
      <c r="I341" s="12"/>
    </row>
    <row r="342" spans="1:7" ht="12.75">
      <c r="A342" s="7" t="s">
        <v>305</v>
      </c>
      <c r="B342" s="4" t="s">
        <v>306</v>
      </c>
      <c r="C342" s="5">
        <f>C343</f>
        <v>0</v>
      </c>
      <c r="D342" s="5">
        <v>10645000</v>
      </c>
      <c r="E342" s="5">
        <f>E343</f>
        <v>882000</v>
      </c>
      <c r="F342" s="5">
        <f>F343</f>
        <v>11527000</v>
      </c>
      <c r="G342" s="12"/>
    </row>
    <row r="343" spans="1:7" ht="12.75">
      <c r="A343" s="7" t="s">
        <v>221</v>
      </c>
      <c r="B343" s="4" t="s">
        <v>222</v>
      </c>
      <c r="C343" s="5">
        <f>C344+C345+C348</f>
        <v>0</v>
      </c>
      <c r="D343" s="5">
        <v>10645000</v>
      </c>
      <c r="E343" s="5">
        <f>E344+E345+E348+E346</f>
        <v>882000</v>
      </c>
      <c r="F343" s="5">
        <f>F344+F345+F348+F346</f>
        <v>11527000</v>
      </c>
      <c r="G343" s="12"/>
    </row>
    <row r="344" spans="1:7" ht="12.75">
      <c r="A344" s="7" t="s">
        <v>78</v>
      </c>
      <c r="B344" s="4" t="s">
        <v>79</v>
      </c>
      <c r="C344" s="5"/>
      <c r="D344" s="5">
        <v>797000</v>
      </c>
      <c r="E344" s="5">
        <v>70000</v>
      </c>
      <c r="F344" s="5">
        <f>D344+E344</f>
        <v>867000</v>
      </c>
      <c r="G344" s="12"/>
    </row>
    <row r="345" spans="1:6" ht="26.25">
      <c r="A345" s="7" t="s">
        <v>80</v>
      </c>
      <c r="B345" s="4" t="s">
        <v>81</v>
      </c>
      <c r="C345" s="5"/>
      <c r="D345" s="5">
        <v>890000</v>
      </c>
      <c r="E345" s="5">
        <v>10000</v>
      </c>
      <c r="F345" s="5">
        <f>D345+E345</f>
        <v>900000</v>
      </c>
    </row>
    <row r="346" spans="1:6" ht="12.75">
      <c r="A346" s="7" t="s">
        <v>431</v>
      </c>
      <c r="B346" s="4" t="s">
        <v>433</v>
      </c>
      <c r="C346" s="5"/>
      <c r="D346" s="5">
        <v>0</v>
      </c>
      <c r="E346" s="5">
        <f>E347</f>
        <v>0</v>
      </c>
      <c r="F346" s="5">
        <f>F347</f>
        <v>0</v>
      </c>
    </row>
    <row r="347" spans="1:6" ht="12.75">
      <c r="A347" s="7" t="s">
        <v>432</v>
      </c>
      <c r="B347" s="4" t="s">
        <v>434</v>
      </c>
      <c r="C347" s="5"/>
      <c r="D347" s="5">
        <v>0</v>
      </c>
      <c r="E347" s="5"/>
      <c r="F347" s="5">
        <f>D347+E347</f>
        <v>0</v>
      </c>
    </row>
    <row r="348" spans="1:6" ht="12.75">
      <c r="A348" s="7" t="s">
        <v>232</v>
      </c>
      <c r="B348" s="4" t="s">
        <v>233</v>
      </c>
      <c r="C348" s="5">
        <f aca="true" t="shared" si="66" ref="C348:F349">C349</f>
        <v>0</v>
      </c>
      <c r="D348" s="5">
        <v>8958000</v>
      </c>
      <c r="E348" s="5">
        <f t="shared" si="66"/>
        <v>802000</v>
      </c>
      <c r="F348" s="5">
        <f t="shared" si="66"/>
        <v>9760000</v>
      </c>
    </row>
    <row r="349" spans="1:6" ht="39">
      <c r="A349" s="7" t="s">
        <v>234</v>
      </c>
      <c r="B349" s="4" t="s">
        <v>235</v>
      </c>
      <c r="C349" s="5">
        <f t="shared" si="66"/>
        <v>0</v>
      </c>
      <c r="D349" s="5">
        <v>8958000</v>
      </c>
      <c r="E349" s="5">
        <f t="shared" si="66"/>
        <v>802000</v>
      </c>
      <c r="F349" s="5">
        <f t="shared" si="66"/>
        <v>9760000</v>
      </c>
    </row>
    <row r="350" spans="1:6" ht="12.75">
      <c r="A350" s="7" t="s">
        <v>236</v>
      </c>
      <c r="B350" s="4" t="s">
        <v>237</v>
      </c>
      <c r="C350" s="5"/>
      <c r="D350" s="5">
        <v>8958000</v>
      </c>
      <c r="E350" s="5">
        <f>700000+102000</f>
        <v>802000</v>
      </c>
      <c r="F350" s="5">
        <f>D350+E350</f>
        <v>9760000</v>
      </c>
    </row>
    <row r="351" spans="1:6" ht="12.75">
      <c r="A351" s="7" t="s">
        <v>307</v>
      </c>
      <c r="B351" s="4" t="s">
        <v>308</v>
      </c>
      <c r="C351" s="5">
        <f aca="true" t="shared" si="67" ref="C351:F352">C352</f>
        <v>0</v>
      </c>
      <c r="D351" s="5">
        <v>866000</v>
      </c>
      <c r="E351" s="5">
        <f t="shared" si="67"/>
        <v>0</v>
      </c>
      <c r="F351" s="5">
        <f t="shared" si="67"/>
        <v>866000</v>
      </c>
    </row>
    <row r="352" spans="1:6" ht="12.75">
      <c r="A352" s="7" t="s">
        <v>221</v>
      </c>
      <c r="B352" s="4" t="s">
        <v>222</v>
      </c>
      <c r="C352" s="5">
        <f t="shared" si="67"/>
        <v>0</v>
      </c>
      <c r="D352" s="5">
        <v>866000</v>
      </c>
      <c r="E352" s="5">
        <f t="shared" si="67"/>
        <v>0</v>
      </c>
      <c r="F352" s="5">
        <f t="shared" si="67"/>
        <v>866000</v>
      </c>
    </row>
    <row r="353" spans="1:6" ht="12.75">
      <c r="A353" s="7" t="s">
        <v>223</v>
      </c>
      <c r="B353" s="4" t="s">
        <v>224</v>
      </c>
      <c r="C353" s="5">
        <f>C354+C356</f>
        <v>0</v>
      </c>
      <c r="D353" s="5">
        <v>866000</v>
      </c>
      <c r="E353" s="5">
        <f>E354+E356</f>
        <v>0</v>
      </c>
      <c r="F353" s="5">
        <f>F354+F356</f>
        <v>866000</v>
      </c>
    </row>
    <row r="354" spans="1:6" ht="12.75">
      <c r="A354" s="7" t="s">
        <v>225</v>
      </c>
      <c r="B354" s="4" t="s">
        <v>226</v>
      </c>
      <c r="C354" s="5">
        <f>C355</f>
        <v>0</v>
      </c>
      <c r="D354" s="5">
        <v>706000</v>
      </c>
      <c r="E354" s="5">
        <f>E355</f>
        <v>0</v>
      </c>
      <c r="F354" s="5">
        <f>F355</f>
        <v>706000</v>
      </c>
    </row>
    <row r="355" spans="1:6" ht="12.75">
      <c r="A355" s="7" t="s">
        <v>227</v>
      </c>
      <c r="B355" s="4" t="s">
        <v>228</v>
      </c>
      <c r="C355" s="5"/>
      <c r="D355" s="5">
        <v>706000</v>
      </c>
      <c r="E355" s="5"/>
      <c r="F355" s="5">
        <f>D355+E355</f>
        <v>706000</v>
      </c>
    </row>
    <row r="356" spans="1:6" ht="12.75">
      <c r="A356" s="7" t="s">
        <v>229</v>
      </c>
      <c r="B356" s="4" t="s">
        <v>176</v>
      </c>
      <c r="C356" s="5">
        <f>C357</f>
        <v>0</v>
      </c>
      <c r="D356" s="5">
        <v>160000</v>
      </c>
      <c r="E356" s="5">
        <f>E357</f>
        <v>0</v>
      </c>
      <c r="F356" s="5">
        <f>F357</f>
        <v>160000</v>
      </c>
    </row>
    <row r="357" spans="1:6" ht="12.75">
      <c r="A357" s="7" t="s">
        <v>230</v>
      </c>
      <c r="B357" s="4" t="s">
        <v>231</v>
      </c>
      <c r="C357" s="5"/>
      <c r="D357" s="5">
        <v>160000</v>
      </c>
      <c r="E357" s="5"/>
      <c r="F357" s="5">
        <f>D357+E357</f>
        <v>160000</v>
      </c>
    </row>
    <row r="358" spans="1:6" ht="12.75">
      <c r="A358" s="7" t="s">
        <v>309</v>
      </c>
      <c r="B358" s="4" t="s">
        <v>310</v>
      </c>
      <c r="C358" s="5">
        <f aca="true" t="shared" si="68" ref="C358:F360">C359</f>
        <v>0</v>
      </c>
      <c r="D358" s="5">
        <v>426000</v>
      </c>
      <c r="E358" s="5">
        <f t="shared" si="68"/>
        <v>0</v>
      </c>
      <c r="F358" s="5">
        <f t="shared" si="68"/>
        <v>426000</v>
      </c>
    </row>
    <row r="359" spans="1:6" ht="12.75">
      <c r="A359" s="7" t="s">
        <v>311</v>
      </c>
      <c r="B359" s="4" t="s">
        <v>312</v>
      </c>
      <c r="C359" s="5">
        <f t="shared" si="68"/>
        <v>0</v>
      </c>
      <c r="D359" s="5">
        <v>426000</v>
      </c>
      <c r="E359" s="5">
        <f t="shared" si="68"/>
        <v>0</v>
      </c>
      <c r="F359" s="5">
        <f t="shared" si="68"/>
        <v>426000</v>
      </c>
    </row>
    <row r="360" spans="1:6" ht="12.75">
      <c r="A360" s="7" t="s">
        <v>221</v>
      </c>
      <c r="B360" s="4" t="s">
        <v>222</v>
      </c>
      <c r="C360" s="5">
        <f t="shared" si="68"/>
        <v>0</v>
      </c>
      <c r="D360" s="5">
        <v>426000</v>
      </c>
      <c r="E360" s="5">
        <f t="shared" si="68"/>
        <v>0</v>
      </c>
      <c r="F360" s="5">
        <f t="shared" si="68"/>
        <v>426000</v>
      </c>
    </row>
    <row r="361" spans="1:6" ht="26.25">
      <c r="A361" s="7" t="s">
        <v>80</v>
      </c>
      <c r="B361" s="4" t="s">
        <v>81</v>
      </c>
      <c r="C361" s="5"/>
      <c r="D361" s="5">
        <v>426000</v>
      </c>
      <c r="E361" s="5"/>
      <c r="F361" s="5">
        <f>D361+E361</f>
        <v>426000</v>
      </c>
    </row>
    <row r="362" spans="1:6" ht="12.75">
      <c r="A362" s="7" t="s">
        <v>313</v>
      </c>
      <c r="B362" s="4" t="s">
        <v>314</v>
      </c>
      <c r="C362" s="5">
        <f>C363+C372+C378+C395</f>
        <v>0</v>
      </c>
      <c r="D362" s="5">
        <v>176294000</v>
      </c>
      <c r="E362" s="5">
        <f>E363+E372+E378+E395</f>
        <v>19173000</v>
      </c>
      <c r="F362" s="5">
        <f>F363+F372+F378+F395</f>
        <v>195467000</v>
      </c>
    </row>
    <row r="363" spans="1:6" ht="12.75">
      <c r="A363" s="7" t="s">
        <v>315</v>
      </c>
      <c r="B363" s="4" t="s">
        <v>316</v>
      </c>
      <c r="C363" s="5">
        <f>C364</f>
        <v>0</v>
      </c>
      <c r="D363" s="5">
        <v>13942000</v>
      </c>
      <c r="E363" s="5">
        <f>E364</f>
        <v>0</v>
      </c>
      <c r="F363" s="5">
        <f>F364</f>
        <v>13942000</v>
      </c>
    </row>
    <row r="364" spans="1:6" ht="12.75">
      <c r="A364" s="7" t="s">
        <v>221</v>
      </c>
      <c r="B364" s="4" t="s">
        <v>222</v>
      </c>
      <c r="C364" s="5">
        <f>C365+C366</f>
        <v>0</v>
      </c>
      <c r="D364" s="5">
        <v>13942000</v>
      </c>
      <c r="E364" s="5">
        <f>E365+E366+E370</f>
        <v>0</v>
      </c>
      <c r="F364" s="5">
        <f>F365+F366+F370</f>
        <v>13942000</v>
      </c>
    </row>
    <row r="365" spans="1:6" ht="26.25">
      <c r="A365" s="7" t="s">
        <v>80</v>
      </c>
      <c r="B365" s="4" t="s">
        <v>81</v>
      </c>
      <c r="C365" s="5"/>
      <c r="D365" s="5">
        <v>1709000</v>
      </c>
      <c r="E365" s="5"/>
      <c r="F365" s="5">
        <f>D365+E365</f>
        <v>1709000</v>
      </c>
    </row>
    <row r="366" spans="1:6" ht="12.75">
      <c r="A366" s="7" t="s">
        <v>248</v>
      </c>
      <c r="B366" s="4" t="s">
        <v>249</v>
      </c>
      <c r="C366" s="5">
        <f>C367</f>
        <v>0</v>
      </c>
      <c r="D366" s="5">
        <v>12007000</v>
      </c>
      <c r="E366" s="5">
        <f>E367</f>
        <v>0</v>
      </c>
      <c r="F366" s="5">
        <f>F367</f>
        <v>12007000</v>
      </c>
    </row>
    <row r="367" spans="1:6" ht="12.75">
      <c r="A367" s="7" t="s">
        <v>250</v>
      </c>
      <c r="B367" s="4" t="s">
        <v>251</v>
      </c>
      <c r="C367" s="5">
        <f>C368+C369</f>
        <v>0</v>
      </c>
      <c r="D367" s="5">
        <v>12007000</v>
      </c>
      <c r="E367" s="5">
        <f>E368+E369</f>
        <v>0</v>
      </c>
      <c r="F367" s="5">
        <f>F368+F369</f>
        <v>12007000</v>
      </c>
    </row>
    <row r="368" spans="1:6" ht="12.75">
      <c r="A368" s="7" t="s">
        <v>252</v>
      </c>
      <c r="B368" s="4" t="s">
        <v>253</v>
      </c>
      <c r="C368" s="5"/>
      <c r="D368" s="5">
        <v>3145000</v>
      </c>
      <c r="E368" s="5"/>
      <c r="F368" s="5">
        <f>D368+E368</f>
        <v>3145000</v>
      </c>
    </row>
    <row r="369" spans="1:6" ht="12.75">
      <c r="A369" s="7" t="s">
        <v>254</v>
      </c>
      <c r="B369" s="4" t="s">
        <v>255</v>
      </c>
      <c r="C369" s="5"/>
      <c r="D369" s="5">
        <v>8862000</v>
      </c>
      <c r="E369" s="5"/>
      <c r="F369" s="5">
        <f>D369+E369</f>
        <v>8862000</v>
      </c>
    </row>
    <row r="370" spans="1:6" ht="26.25">
      <c r="A370" s="7" t="s">
        <v>82</v>
      </c>
      <c r="B370" s="4" t="s">
        <v>83</v>
      </c>
      <c r="C370" s="5">
        <f>C371</f>
        <v>0</v>
      </c>
      <c r="D370" s="5">
        <v>226000</v>
      </c>
      <c r="E370" s="5">
        <f>E371</f>
        <v>0</v>
      </c>
      <c r="F370" s="5">
        <f>F371</f>
        <v>226000</v>
      </c>
    </row>
    <row r="371" spans="1:6" ht="12.75">
      <c r="A371" s="7" t="s">
        <v>84</v>
      </c>
      <c r="B371" s="4" t="s">
        <v>85</v>
      </c>
      <c r="C371" s="5"/>
      <c r="D371" s="5">
        <v>226000</v>
      </c>
      <c r="E371" s="5"/>
      <c r="F371" s="5">
        <f>D371+E371</f>
        <v>226000</v>
      </c>
    </row>
    <row r="372" spans="1:7" ht="12.75">
      <c r="A372" s="7" t="s">
        <v>317</v>
      </c>
      <c r="B372" s="4" t="s">
        <v>318</v>
      </c>
      <c r="C372" s="5">
        <f aca="true" t="shared" si="69" ref="C372:F374">C373</f>
        <v>0</v>
      </c>
      <c r="D372" s="5">
        <v>2500000</v>
      </c>
      <c r="E372" s="5">
        <f t="shared" si="69"/>
        <v>260000</v>
      </c>
      <c r="F372" s="5">
        <f t="shared" si="69"/>
        <v>2760000</v>
      </c>
      <c r="G372" s="12"/>
    </row>
    <row r="373" spans="1:6" ht="12.75">
      <c r="A373" s="7" t="s">
        <v>221</v>
      </c>
      <c r="B373" s="4" t="s">
        <v>222</v>
      </c>
      <c r="C373" s="5">
        <f t="shared" si="69"/>
        <v>0</v>
      </c>
      <c r="D373" s="5">
        <v>2500000</v>
      </c>
      <c r="E373" s="5">
        <f t="shared" si="69"/>
        <v>260000</v>
      </c>
      <c r="F373" s="5">
        <f t="shared" si="69"/>
        <v>2760000</v>
      </c>
    </row>
    <row r="374" spans="1:6" ht="12.75">
      <c r="A374" s="7" t="s">
        <v>232</v>
      </c>
      <c r="B374" s="4" t="s">
        <v>233</v>
      </c>
      <c r="C374" s="5">
        <f t="shared" si="69"/>
        <v>0</v>
      </c>
      <c r="D374" s="5">
        <v>2500000</v>
      </c>
      <c r="E374" s="5">
        <f t="shared" si="69"/>
        <v>260000</v>
      </c>
      <c r="F374" s="5">
        <f t="shared" si="69"/>
        <v>2760000</v>
      </c>
    </row>
    <row r="375" spans="1:6" ht="39">
      <c r="A375" s="7" t="s">
        <v>234</v>
      </c>
      <c r="B375" s="4" t="s">
        <v>235</v>
      </c>
      <c r="C375" s="5">
        <f>C376+C377</f>
        <v>0</v>
      </c>
      <c r="D375" s="5">
        <v>2500000</v>
      </c>
      <c r="E375" s="5">
        <f>E376+E377</f>
        <v>260000</v>
      </c>
      <c r="F375" s="5">
        <f>F376+F377</f>
        <v>2760000</v>
      </c>
    </row>
    <row r="376" spans="1:6" ht="12.75">
      <c r="A376" s="7" t="s">
        <v>236</v>
      </c>
      <c r="B376" s="4" t="s">
        <v>237</v>
      </c>
      <c r="C376" s="5"/>
      <c r="D376" s="5"/>
      <c r="E376" s="5"/>
      <c r="F376" s="5"/>
    </row>
    <row r="377" spans="1:6" ht="12.75">
      <c r="A377" s="7" t="s">
        <v>240</v>
      </c>
      <c r="B377" s="4" t="s">
        <v>241</v>
      </c>
      <c r="C377" s="5"/>
      <c r="D377" s="5">
        <v>2500000</v>
      </c>
      <c r="E377" s="5">
        <v>260000</v>
      </c>
      <c r="F377" s="5">
        <f>D377+E377</f>
        <v>2760000</v>
      </c>
    </row>
    <row r="378" spans="1:7" ht="12.75">
      <c r="A378" s="7" t="s">
        <v>319</v>
      </c>
      <c r="B378" s="4" t="s">
        <v>320</v>
      </c>
      <c r="C378" s="5">
        <f>C379</f>
        <v>0</v>
      </c>
      <c r="D378" s="5">
        <v>57501000</v>
      </c>
      <c r="E378" s="5">
        <f>E379</f>
        <v>8323000</v>
      </c>
      <c r="F378" s="5">
        <f>F379</f>
        <v>65824000</v>
      </c>
      <c r="G378" s="12"/>
    </row>
    <row r="379" spans="1:7" ht="12.75">
      <c r="A379" s="7" t="s">
        <v>221</v>
      </c>
      <c r="B379" s="4" t="s">
        <v>222</v>
      </c>
      <c r="C379" s="5">
        <f>C380+C381+C382+C386+C391</f>
        <v>0</v>
      </c>
      <c r="D379" s="5">
        <v>57501000</v>
      </c>
      <c r="E379" s="5">
        <f>E380+E381+E382+E386+E391</f>
        <v>8323000</v>
      </c>
      <c r="F379" s="5">
        <f>F380+F381+F382+F386+F391</f>
        <v>65824000</v>
      </c>
      <c r="G379" s="12"/>
    </row>
    <row r="380" spans="1:7" ht="12.75">
      <c r="A380" s="7" t="s">
        <v>78</v>
      </c>
      <c r="B380" s="4" t="s">
        <v>79</v>
      </c>
      <c r="C380" s="5"/>
      <c r="D380" s="5">
        <v>3505000</v>
      </c>
      <c r="E380" s="5">
        <f>535000</f>
        <v>535000</v>
      </c>
      <c r="F380" s="5">
        <f>D380+E380</f>
        <v>4040000</v>
      </c>
      <c r="G380" s="12"/>
    </row>
    <row r="381" spans="1:6" ht="26.25">
      <c r="A381" s="7" t="s">
        <v>80</v>
      </c>
      <c r="B381" s="4" t="s">
        <v>81</v>
      </c>
      <c r="C381" s="5"/>
      <c r="D381" s="5">
        <v>2184000</v>
      </c>
      <c r="E381" s="5">
        <f>20000-535000</f>
        <v>-515000</v>
      </c>
      <c r="F381" s="5">
        <f>D381+E381</f>
        <v>1669000</v>
      </c>
    </row>
    <row r="382" spans="1:6" ht="12.75">
      <c r="A382" s="7" t="s">
        <v>232</v>
      </c>
      <c r="B382" s="4" t="s">
        <v>233</v>
      </c>
      <c r="C382" s="5">
        <f aca="true" t="shared" si="70" ref="C382:F383">C383</f>
        <v>0</v>
      </c>
      <c r="D382" s="5">
        <v>32065500</v>
      </c>
      <c r="E382" s="5">
        <f t="shared" si="70"/>
        <v>8303000</v>
      </c>
      <c r="F382" s="5">
        <f t="shared" si="70"/>
        <v>40368500</v>
      </c>
    </row>
    <row r="383" spans="1:6" ht="39">
      <c r="A383" s="7" t="s">
        <v>234</v>
      </c>
      <c r="B383" s="4" t="s">
        <v>235</v>
      </c>
      <c r="C383" s="5">
        <f t="shared" si="70"/>
        <v>0</v>
      </c>
      <c r="D383" s="5">
        <v>32065500</v>
      </c>
      <c r="E383" s="5">
        <f t="shared" si="70"/>
        <v>8303000</v>
      </c>
      <c r="F383" s="5">
        <f t="shared" si="70"/>
        <v>40368500</v>
      </c>
    </row>
    <row r="384" spans="1:6" ht="12.75">
      <c r="A384" s="7" t="s">
        <v>436</v>
      </c>
      <c r="B384" s="4" t="s">
        <v>237</v>
      </c>
      <c r="C384" s="5"/>
      <c r="D384" s="5">
        <v>32065500</v>
      </c>
      <c r="E384" s="5">
        <f>4139000+1600000+850000+1410000+330000+20000+20000-66000</f>
        <v>8303000</v>
      </c>
      <c r="F384" s="5">
        <f>D384+E384</f>
        <v>40368500</v>
      </c>
    </row>
    <row r="385" spans="1:6" ht="12.75">
      <c r="A385" s="7" t="s">
        <v>437</v>
      </c>
      <c r="B385" s="20">
        <v>510101</v>
      </c>
      <c r="C385" s="5"/>
      <c r="D385" s="5">
        <v>5500</v>
      </c>
      <c r="E385" s="5"/>
      <c r="F385" s="5">
        <f>D385+E385</f>
        <v>5500</v>
      </c>
    </row>
    <row r="386" spans="1:6" ht="26.25">
      <c r="A386" s="7" t="s">
        <v>82</v>
      </c>
      <c r="B386" s="4" t="s">
        <v>83</v>
      </c>
      <c r="C386" s="5">
        <f>C387+C388+C389+C390</f>
        <v>0</v>
      </c>
      <c r="D386" s="5">
        <v>19744500</v>
      </c>
      <c r="E386" s="5">
        <f>E387+E388+E389+E390</f>
        <v>0</v>
      </c>
      <c r="F386" s="5">
        <f>F387+F388+F389+F390</f>
        <v>19744500</v>
      </c>
    </row>
    <row r="387" spans="1:6" ht="12.75">
      <c r="A387" s="7" t="s">
        <v>256</v>
      </c>
      <c r="B387" s="4" t="s">
        <v>257</v>
      </c>
      <c r="C387" s="5"/>
      <c r="D387" s="5">
        <v>1094500</v>
      </c>
      <c r="E387" s="5"/>
      <c r="F387" s="5">
        <f>D387+E387</f>
        <v>1094500</v>
      </c>
    </row>
    <row r="388" spans="1:6" ht="12.75">
      <c r="A388" s="7" t="s">
        <v>258</v>
      </c>
      <c r="B388" s="4" t="s">
        <v>259</v>
      </c>
      <c r="C388" s="5"/>
      <c r="D388" s="5">
        <v>600000</v>
      </c>
      <c r="E388" s="5"/>
      <c r="F388" s="5">
        <f>D388+E388</f>
        <v>600000</v>
      </c>
    </row>
    <row r="389" spans="1:6" ht="12.75">
      <c r="A389" s="7" t="s">
        <v>260</v>
      </c>
      <c r="B389" s="4" t="s">
        <v>261</v>
      </c>
      <c r="C389" s="5"/>
      <c r="D389" s="5">
        <v>18042000</v>
      </c>
      <c r="E389" s="5"/>
      <c r="F389" s="5">
        <f>D389+E389</f>
        <v>18042000</v>
      </c>
    </row>
    <row r="390" spans="1:6" ht="12.75">
      <c r="A390" s="7" t="s">
        <v>86</v>
      </c>
      <c r="B390" s="4" t="s">
        <v>87</v>
      </c>
      <c r="C390" s="5"/>
      <c r="D390" s="5">
        <v>8000</v>
      </c>
      <c r="E390" s="5"/>
      <c r="F390" s="5">
        <f>D390+E390</f>
        <v>8000</v>
      </c>
    </row>
    <row r="391" spans="1:6" ht="12.75">
      <c r="A391" s="7" t="s">
        <v>262</v>
      </c>
      <c r="B391" s="4" t="s">
        <v>263</v>
      </c>
      <c r="C391" s="5">
        <f aca="true" t="shared" si="71" ref="C391:F393">C392</f>
        <v>0</v>
      </c>
      <c r="D391" s="5">
        <v>2000</v>
      </c>
      <c r="E391" s="5">
        <f t="shared" si="71"/>
        <v>0</v>
      </c>
      <c r="F391" s="5">
        <f t="shared" si="71"/>
        <v>2000</v>
      </c>
    </row>
    <row r="392" spans="1:6" ht="12.75">
      <c r="A392" s="7" t="s">
        <v>264</v>
      </c>
      <c r="B392" s="4" t="s">
        <v>265</v>
      </c>
      <c r="C392" s="5">
        <f t="shared" si="71"/>
        <v>0</v>
      </c>
      <c r="D392" s="5">
        <v>2000</v>
      </c>
      <c r="E392" s="5">
        <f t="shared" si="71"/>
        <v>0</v>
      </c>
      <c r="F392" s="5">
        <f t="shared" si="71"/>
        <v>2000</v>
      </c>
    </row>
    <row r="393" spans="1:6" ht="12.75">
      <c r="A393" s="7" t="s">
        <v>270</v>
      </c>
      <c r="B393" s="4" t="s">
        <v>271</v>
      </c>
      <c r="C393" s="5">
        <f t="shared" si="71"/>
        <v>0</v>
      </c>
      <c r="D393" s="5">
        <v>2000</v>
      </c>
      <c r="E393" s="5">
        <f t="shared" si="71"/>
        <v>0</v>
      </c>
      <c r="F393" s="5">
        <f t="shared" si="71"/>
        <v>2000</v>
      </c>
    </row>
    <row r="394" spans="1:6" ht="12.75">
      <c r="A394" s="7" t="s">
        <v>272</v>
      </c>
      <c r="B394" s="4" t="s">
        <v>273</v>
      </c>
      <c r="C394" s="5"/>
      <c r="D394" s="5">
        <v>2000</v>
      </c>
      <c r="E394" s="5"/>
      <c r="F394" s="5">
        <f>D394+E394</f>
        <v>2000</v>
      </c>
    </row>
    <row r="395" spans="1:6" ht="26.25">
      <c r="A395" s="7" t="s">
        <v>345</v>
      </c>
      <c r="B395" s="4" t="s">
        <v>322</v>
      </c>
      <c r="C395" s="5">
        <f>C396</f>
        <v>0</v>
      </c>
      <c r="D395" s="5">
        <v>102351000</v>
      </c>
      <c r="E395" s="5">
        <f>E396</f>
        <v>10590000</v>
      </c>
      <c r="F395" s="5">
        <f>F396</f>
        <v>112941000</v>
      </c>
    </row>
    <row r="396" spans="1:6" ht="12.75">
      <c r="A396" s="7" t="s">
        <v>221</v>
      </c>
      <c r="B396" s="4" t="s">
        <v>222</v>
      </c>
      <c r="C396" s="5">
        <f>C397+C398+C406+C410+C402+C399</f>
        <v>0</v>
      </c>
      <c r="D396" s="5">
        <v>102351000</v>
      </c>
      <c r="E396" s="5">
        <f>E397+E398+E406+E410+E402+E399</f>
        <v>10590000</v>
      </c>
      <c r="F396" s="5">
        <f>F397+F398+F406+F410+F402+F399</f>
        <v>112941000</v>
      </c>
    </row>
    <row r="397" spans="1:6" ht="12.75">
      <c r="A397" s="7" t="s">
        <v>78</v>
      </c>
      <c r="B397" s="4" t="s">
        <v>79</v>
      </c>
      <c r="C397" s="5"/>
      <c r="D397" s="5">
        <v>81910000</v>
      </c>
      <c r="E397" s="5">
        <v>8438000</v>
      </c>
      <c r="F397" s="5">
        <f>D397+E397</f>
        <v>90348000</v>
      </c>
    </row>
    <row r="398" spans="1:7" ht="26.25">
      <c r="A398" s="7" t="s">
        <v>80</v>
      </c>
      <c r="B398" s="4" t="s">
        <v>81</v>
      </c>
      <c r="C398" s="5"/>
      <c r="D398" s="5">
        <v>12935000</v>
      </c>
      <c r="E398" s="5">
        <v>1346000</v>
      </c>
      <c r="F398" s="5">
        <f>D398+E398</f>
        <v>14281000</v>
      </c>
      <c r="G398" s="12"/>
    </row>
    <row r="399" spans="1:6" ht="12.75">
      <c r="A399" s="7" t="s">
        <v>232</v>
      </c>
      <c r="B399" s="4" t="s">
        <v>233</v>
      </c>
      <c r="C399" s="5">
        <f aca="true" t="shared" si="72" ref="C399:E400">C400</f>
        <v>0</v>
      </c>
      <c r="D399" s="5">
        <v>216000</v>
      </c>
      <c r="E399" s="5">
        <f t="shared" si="72"/>
        <v>0</v>
      </c>
      <c r="F399" s="5">
        <f>D399+E399</f>
        <v>216000</v>
      </c>
    </row>
    <row r="400" spans="1:6" ht="39">
      <c r="A400" s="7" t="s">
        <v>403</v>
      </c>
      <c r="B400" s="4" t="s">
        <v>235</v>
      </c>
      <c r="C400" s="5">
        <f t="shared" si="72"/>
        <v>0</v>
      </c>
      <c r="D400" s="5">
        <v>216000</v>
      </c>
      <c r="E400" s="5">
        <f t="shared" si="72"/>
        <v>0</v>
      </c>
      <c r="F400" s="5">
        <f>D400+E400</f>
        <v>216000</v>
      </c>
    </row>
    <row r="401" spans="1:6" ht="12.75">
      <c r="A401" s="7" t="s">
        <v>429</v>
      </c>
      <c r="B401" s="20">
        <v>510101</v>
      </c>
      <c r="C401" s="5"/>
      <c r="D401" s="5">
        <v>216000</v>
      </c>
      <c r="E401" s="5"/>
      <c r="F401" s="5">
        <f>D401+E401</f>
        <v>216000</v>
      </c>
    </row>
    <row r="402" spans="1:6" ht="12.75">
      <c r="A402" s="7" t="s">
        <v>242</v>
      </c>
      <c r="B402" s="4" t="s">
        <v>243</v>
      </c>
      <c r="C402" s="5">
        <f>C403</f>
        <v>0</v>
      </c>
      <c r="D402" s="5">
        <v>0</v>
      </c>
      <c r="E402" s="5">
        <f>E403</f>
        <v>0</v>
      </c>
      <c r="F402" s="5">
        <f>F403</f>
        <v>0</v>
      </c>
    </row>
    <row r="403" spans="1:6" ht="12.75">
      <c r="A403" s="7" t="s">
        <v>244</v>
      </c>
      <c r="B403" s="4" t="s">
        <v>245</v>
      </c>
      <c r="C403" s="5">
        <f>C404+C405</f>
        <v>0</v>
      </c>
      <c r="D403" s="5">
        <v>0</v>
      </c>
      <c r="E403" s="5">
        <f>E404+E405</f>
        <v>0</v>
      </c>
      <c r="F403" s="5">
        <f>F404+F405</f>
        <v>0</v>
      </c>
    </row>
    <row r="404" spans="1:6" ht="12.75">
      <c r="A404" s="7" t="s">
        <v>246</v>
      </c>
      <c r="B404" s="4" t="s">
        <v>247</v>
      </c>
      <c r="C404" s="5">
        <f>C577</f>
        <v>0</v>
      </c>
      <c r="D404" s="5">
        <v>0</v>
      </c>
      <c r="E404" s="5">
        <f>E577</f>
        <v>0</v>
      </c>
      <c r="F404" s="5">
        <f>F577</f>
        <v>0</v>
      </c>
    </row>
    <row r="405" spans="1:6" ht="26.25">
      <c r="A405" s="7" t="s">
        <v>401</v>
      </c>
      <c r="B405" s="4" t="s">
        <v>402</v>
      </c>
      <c r="C405" s="5"/>
      <c r="D405" s="5"/>
      <c r="E405" s="5"/>
      <c r="F405" s="5"/>
    </row>
    <row r="406" spans="1:6" ht="12.75">
      <c r="A406" s="7" t="s">
        <v>248</v>
      </c>
      <c r="B406" s="4" t="s">
        <v>249</v>
      </c>
      <c r="C406" s="5">
        <f>C407</f>
        <v>0</v>
      </c>
      <c r="D406" s="5">
        <v>5648000</v>
      </c>
      <c r="E406" s="5">
        <f>E407</f>
        <v>706000</v>
      </c>
      <c r="F406" s="5">
        <f>F407</f>
        <v>6354000</v>
      </c>
    </row>
    <row r="407" spans="1:6" ht="12.75">
      <c r="A407" s="7" t="s">
        <v>250</v>
      </c>
      <c r="B407" s="4" t="s">
        <v>251</v>
      </c>
      <c r="C407" s="5">
        <f>C408+C409</f>
        <v>0</v>
      </c>
      <c r="D407" s="5">
        <v>5648000</v>
      </c>
      <c r="E407" s="5">
        <f>E408+E409</f>
        <v>706000</v>
      </c>
      <c r="F407" s="5">
        <f>F408+F409</f>
        <v>6354000</v>
      </c>
    </row>
    <row r="408" spans="1:6" ht="12.75">
      <c r="A408" s="7" t="s">
        <v>252</v>
      </c>
      <c r="B408" s="4" t="s">
        <v>253</v>
      </c>
      <c r="C408" s="5"/>
      <c r="D408" s="5">
        <v>3740000</v>
      </c>
      <c r="E408" s="5">
        <v>954000</v>
      </c>
      <c r="F408" s="5">
        <f>D408+E408</f>
        <v>4694000</v>
      </c>
    </row>
    <row r="409" spans="1:6" ht="12.75">
      <c r="A409" s="7" t="s">
        <v>254</v>
      </c>
      <c r="B409" s="4" t="s">
        <v>255</v>
      </c>
      <c r="C409" s="5"/>
      <c r="D409" s="5">
        <v>1908000</v>
      </c>
      <c r="E409" s="5">
        <v>-248000</v>
      </c>
      <c r="F409" s="5">
        <f>D409+E409</f>
        <v>1660000</v>
      </c>
    </row>
    <row r="410" spans="1:6" ht="26.25">
      <c r="A410" s="7" t="s">
        <v>82</v>
      </c>
      <c r="B410" s="4" t="s">
        <v>83</v>
      </c>
      <c r="C410" s="5">
        <f>C411+C412</f>
        <v>0</v>
      </c>
      <c r="D410" s="5">
        <v>1642000</v>
      </c>
      <c r="E410" s="5">
        <f>E411+E412</f>
        <v>100000</v>
      </c>
      <c r="F410" s="5">
        <f>F411+F412</f>
        <v>1742000</v>
      </c>
    </row>
    <row r="411" spans="1:6" ht="12.75">
      <c r="A411" s="7" t="s">
        <v>256</v>
      </c>
      <c r="B411" s="4" t="s">
        <v>257</v>
      </c>
      <c r="C411" s="5"/>
      <c r="D411" s="5">
        <v>800000</v>
      </c>
      <c r="E411" s="5"/>
      <c r="F411" s="5">
        <f>D411+E411</f>
        <v>800000</v>
      </c>
    </row>
    <row r="412" spans="1:6" ht="12.75">
      <c r="A412" s="7" t="s">
        <v>86</v>
      </c>
      <c r="B412" s="4" t="s">
        <v>87</v>
      </c>
      <c r="C412" s="5"/>
      <c r="D412" s="5">
        <v>842000</v>
      </c>
      <c r="E412" s="5">
        <v>100000</v>
      </c>
      <c r="F412" s="5">
        <f>D412+E412</f>
        <v>942000</v>
      </c>
    </row>
    <row r="413" spans="1:6" ht="26.25">
      <c r="A413" s="7" t="s">
        <v>323</v>
      </c>
      <c r="B413" s="4" t="s">
        <v>324</v>
      </c>
      <c r="C413" s="5">
        <f aca="true" t="shared" si="73" ref="C413:F414">C414</f>
        <v>0</v>
      </c>
      <c r="D413" s="5">
        <v>60113000</v>
      </c>
      <c r="E413" s="5">
        <f t="shared" si="73"/>
        <v>0</v>
      </c>
      <c r="F413" s="5">
        <f t="shared" si="73"/>
        <v>60113000</v>
      </c>
    </row>
    <row r="414" spans="1:6" ht="12.75">
      <c r="A414" s="7" t="s">
        <v>327</v>
      </c>
      <c r="B414" s="4" t="s">
        <v>328</v>
      </c>
      <c r="C414" s="5">
        <f t="shared" si="73"/>
        <v>0</v>
      </c>
      <c r="D414" s="5">
        <v>60113000</v>
      </c>
      <c r="E414" s="5">
        <f t="shared" si="73"/>
        <v>0</v>
      </c>
      <c r="F414" s="5">
        <f t="shared" si="73"/>
        <v>60113000</v>
      </c>
    </row>
    <row r="415" spans="1:6" ht="12.75">
      <c r="A415" s="7" t="s">
        <v>221</v>
      </c>
      <c r="B415" s="4" t="s">
        <v>222</v>
      </c>
      <c r="C415" s="5">
        <f>C416+C417</f>
        <v>0</v>
      </c>
      <c r="D415" s="5">
        <v>60113000</v>
      </c>
      <c r="E415" s="5">
        <f>E416+E417</f>
        <v>0</v>
      </c>
      <c r="F415" s="5">
        <f>F416+F417</f>
        <v>60113000</v>
      </c>
    </row>
    <row r="416" spans="1:6" ht="26.25">
      <c r="A416" s="7" t="s">
        <v>80</v>
      </c>
      <c r="B416" s="4" t="s">
        <v>81</v>
      </c>
      <c r="C416" s="5"/>
      <c r="D416" s="5">
        <v>60113000</v>
      </c>
      <c r="E416" s="5"/>
      <c r="F416" s="5">
        <f>D416+E416</f>
        <v>60113000</v>
      </c>
    </row>
    <row r="417" spans="1:6" ht="12.75">
      <c r="A417" s="7" t="s">
        <v>262</v>
      </c>
      <c r="B417" s="4" t="s">
        <v>263</v>
      </c>
      <c r="C417" s="5">
        <f aca="true" t="shared" si="74" ref="C417:F419">C418</f>
        <v>0</v>
      </c>
      <c r="D417" s="5">
        <v>0</v>
      </c>
      <c r="E417" s="5">
        <f t="shared" si="74"/>
        <v>0</v>
      </c>
      <c r="F417" s="5">
        <f t="shared" si="74"/>
        <v>0</v>
      </c>
    </row>
    <row r="418" spans="1:6" ht="12.75">
      <c r="A418" s="7" t="s">
        <v>264</v>
      </c>
      <c r="B418" s="4" t="s">
        <v>265</v>
      </c>
      <c r="C418" s="5">
        <f t="shared" si="74"/>
        <v>0</v>
      </c>
      <c r="D418" s="5">
        <v>0</v>
      </c>
      <c r="E418" s="5">
        <f t="shared" si="74"/>
        <v>0</v>
      </c>
      <c r="F418" s="5">
        <f t="shared" si="74"/>
        <v>0</v>
      </c>
    </row>
    <row r="419" spans="1:6" ht="12.75">
      <c r="A419" s="7" t="s">
        <v>270</v>
      </c>
      <c r="B419" s="4" t="s">
        <v>271</v>
      </c>
      <c r="C419" s="5">
        <f t="shared" si="74"/>
        <v>0</v>
      </c>
      <c r="D419" s="5">
        <v>0</v>
      </c>
      <c r="E419" s="5">
        <f t="shared" si="74"/>
        <v>0</v>
      </c>
      <c r="F419" s="5">
        <f t="shared" si="74"/>
        <v>0</v>
      </c>
    </row>
    <row r="420" spans="1:6" ht="12.75">
      <c r="A420" s="7" t="s">
        <v>272</v>
      </c>
      <c r="B420" s="4" t="s">
        <v>273</v>
      </c>
      <c r="C420" s="5"/>
      <c r="D420" s="5"/>
      <c r="E420" s="5"/>
      <c r="F420" s="5"/>
    </row>
    <row r="421" spans="1:6" ht="12.75">
      <c r="A421" s="7" t="s">
        <v>329</v>
      </c>
      <c r="B421" s="4" t="s">
        <v>330</v>
      </c>
      <c r="C421" s="5">
        <f>C422+C425+C438</f>
        <v>0</v>
      </c>
      <c r="D421" s="5">
        <v>61999000</v>
      </c>
      <c r="E421" s="5">
        <f>E422+E425+E438</f>
        <v>2383000</v>
      </c>
      <c r="F421" s="5">
        <f>F422+F425+F438</f>
        <v>64382000</v>
      </c>
    </row>
    <row r="422" spans="1:6" ht="12.75">
      <c r="A422" s="7" t="s">
        <v>331</v>
      </c>
      <c r="B422" s="4" t="s">
        <v>332</v>
      </c>
      <c r="C422" s="5">
        <f aca="true" t="shared" si="75" ref="C422:F423">C423</f>
        <v>0</v>
      </c>
      <c r="D422" s="5">
        <v>205000</v>
      </c>
      <c r="E422" s="5">
        <f t="shared" si="75"/>
        <v>0</v>
      </c>
      <c r="F422" s="5">
        <f t="shared" si="75"/>
        <v>205000</v>
      </c>
    </row>
    <row r="423" spans="1:6" ht="12.75">
      <c r="A423" s="7" t="s">
        <v>221</v>
      </c>
      <c r="B423" s="4" t="s">
        <v>222</v>
      </c>
      <c r="C423" s="5">
        <f t="shared" si="75"/>
        <v>0</v>
      </c>
      <c r="D423" s="5">
        <v>205000</v>
      </c>
      <c r="E423" s="5">
        <f t="shared" si="75"/>
        <v>0</v>
      </c>
      <c r="F423" s="5">
        <f t="shared" si="75"/>
        <v>205000</v>
      </c>
    </row>
    <row r="424" spans="1:6" ht="26.25">
      <c r="A424" s="7" t="s">
        <v>80</v>
      </c>
      <c r="B424" s="4" t="s">
        <v>81</v>
      </c>
      <c r="C424" s="5"/>
      <c r="D424" s="5">
        <v>205000</v>
      </c>
      <c r="E424" s="5"/>
      <c r="F424" s="5">
        <f>D424+E424</f>
        <v>205000</v>
      </c>
    </row>
    <row r="425" spans="1:6" ht="12.75">
      <c r="A425" s="7" t="s">
        <v>333</v>
      </c>
      <c r="B425" s="4" t="s">
        <v>334</v>
      </c>
      <c r="C425" s="5">
        <f>C426</f>
        <v>0</v>
      </c>
      <c r="D425" s="5">
        <v>52211000</v>
      </c>
      <c r="E425" s="5">
        <f>E426</f>
        <v>2283000</v>
      </c>
      <c r="F425" s="5">
        <f>F426</f>
        <v>54494000</v>
      </c>
    </row>
    <row r="426" spans="1:6" ht="12.75">
      <c r="A426" s="7" t="s">
        <v>221</v>
      </c>
      <c r="B426" s="4" t="s">
        <v>222</v>
      </c>
      <c r="C426" s="5">
        <f>C427+C428+C432</f>
        <v>0</v>
      </c>
      <c r="D426" s="5">
        <v>52211000</v>
      </c>
      <c r="E426" s="5">
        <f>E427+E428+E432</f>
        <v>2283000</v>
      </c>
      <c r="F426" s="5">
        <f>F427+F428+F432</f>
        <v>54494000</v>
      </c>
    </row>
    <row r="427" spans="1:6" ht="26.25">
      <c r="A427" s="7" t="s">
        <v>80</v>
      </c>
      <c r="B427" s="4" t="s">
        <v>81</v>
      </c>
      <c r="C427" s="5"/>
      <c r="D427" s="5">
        <v>36635000</v>
      </c>
      <c r="E427" s="5">
        <f>3788000-1405000-100000</f>
        <v>2283000</v>
      </c>
      <c r="F427" s="5">
        <f>D427+E427</f>
        <v>38918000</v>
      </c>
    </row>
    <row r="428" spans="1:6" ht="12.75">
      <c r="A428" s="7" t="s">
        <v>242</v>
      </c>
      <c r="B428" s="4" t="s">
        <v>243</v>
      </c>
      <c r="C428" s="5">
        <f>C429</f>
        <v>0</v>
      </c>
      <c r="D428" s="5">
        <v>11096000</v>
      </c>
      <c r="E428" s="5">
        <f>E429</f>
        <v>0</v>
      </c>
      <c r="F428" s="5">
        <f>F429</f>
        <v>11096000</v>
      </c>
    </row>
    <row r="429" spans="1:6" ht="12.75">
      <c r="A429" s="7" t="s">
        <v>244</v>
      </c>
      <c r="B429" s="4" t="s">
        <v>245</v>
      </c>
      <c r="C429" s="5">
        <f>C430+C431</f>
        <v>0</v>
      </c>
      <c r="D429" s="5">
        <v>11096000</v>
      </c>
      <c r="E429" s="5">
        <f>E430+E431</f>
        <v>0</v>
      </c>
      <c r="F429" s="5">
        <f>F430+F431</f>
        <v>11096000</v>
      </c>
    </row>
    <row r="430" spans="1:6" ht="12.75">
      <c r="A430" s="7" t="s">
        <v>246</v>
      </c>
      <c r="B430" s="4" t="s">
        <v>247</v>
      </c>
      <c r="C430" s="5"/>
      <c r="D430" s="5">
        <v>9096000</v>
      </c>
      <c r="E430" s="5"/>
      <c r="F430" s="5">
        <f>D430+E430</f>
        <v>9096000</v>
      </c>
    </row>
    <row r="431" spans="1:6" ht="12.75">
      <c r="A431" s="7" t="s">
        <v>423</v>
      </c>
      <c r="B431" s="4" t="s">
        <v>424</v>
      </c>
      <c r="C431" s="5"/>
      <c r="D431" s="5">
        <v>2000000</v>
      </c>
      <c r="E431" s="5"/>
      <c r="F431" s="5">
        <f>D431+E431</f>
        <v>2000000</v>
      </c>
    </row>
    <row r="432" spans="1:6" ht="12.75">
      <c r="A432" s="7" t="s">
        <v>262</v>
      </c>
      <c r="B432" s="4" t="s">
        <v>263</v>
      </c>
      <c r="C432" s="5">
        <f>C433</f>
        <v>0</v>
      </c>
      <c r="D432" s="5">
        <v>4480000</v>
      </c>
      <c r="E432" s="5">
        <f>E433</f>
        <v>0</v>
      </c>
      <c r="F432" s="5">
        <f>F433</f>
        <v>4480000</v>
      </c>
    </row>
    <row r="433" spans="1:6" ht="12.75">
      <c r="A433" s="7" t="s">
        <v>264</v>
      </c>
      <c r="B433" s="4" t="s">
        <v>265</v>
      </c>
      <c r="C433" s="5">
        <f>C434+C436</f>
        <v>0</v>
      </c>
      <c r="D433" s="5">
        <v>4480000</v>
      </c>
      <c r="E433" s="5">
        <f>E434+E436</f>
        <v>0</v>
      </c>
      <c r="F433" s="5">
        <f>F434+F436</f>
        <v>4480000</v>
      </c>
    </row>
    <row r="434" spans="1:6" ht="12.75">
      <c r="A434" s="7" t="s">
        <v>266</v>
      </c>
      <c r="B434" s="4" t="s">
        <v>267</v>
      </c>
      <c r="C434" s="5">
        <f>C435</f>
        <v>0</v>
      </c>
      <c r="D434" s="5">
        <v>1088000</v>
      </c>
      <c r="E434" s="5">
        <f>E435</f>
        <v>0</v>
      </c>
      <c r="F434" s="5">
        <f>F435</f>
        <v>1088000</v>
      </c>
    </row>
    <row r="435" spans="1:6" ht="12.75">
      <c r="A435" s="7" t="s">
        <v>268</v>
      </c>
      <c r="B435" s="4" t="s">
        <v>269</v>
      </c>
      <c r="C435" s="5"/>
      <c r="D435" s="5">
        <v>1088000</v>
      </c>
      <c r="E435" s="5"/>
      <c r="F435" s="5">
        <f>D435+E435</f>
        <v>1088000</v>
      </c>
    </row>
    <row r="436" spans="1:6" ht="12.75">
      <c r="A436" s="7" t="s">
        <v>270</v>
      </c>
      <c r="B436" s="4" t="s">
        <v>271</v>
      </c>
      <c r="C436" s="5">
        <f>C437</f>
        <v>0</v>
      </c>
      <c r="D436" s="5">
        <v>3392000</v>
      </c>
      <c r="E436" s="5">
        <f>E437</f>
        <v>0</v>
      </c>
      <c r="F436" s="5">
        <f>F437</f>
        <v>3392000</v>
      </c>
    </row>
    <row r="437" spans="1:6" ht="12.75">
      <c r="A437" s="7" t="s">
        <v>272</v>
      </c>
      <c r="B437" s="4" t="s">
        <v>273</v>
      </c>
      <c r="C437" s="5"/>
      <c r="D437" s="5">
        <v>3392000</v>
      </c>
      <c r="E437" s="5"/>
      <c r="F437" s="5">
        <f>D437+E437</f>
        <v>3392000</v>
      </c>
    </row>
    <row r="438" spans="1:6" ht="12.75">
      <c r="A438" s="7" t="s">
        <v>335</v>
      </c>
      <c r="B438" s="4" t="s">
        <v>336</v>
      </c>
      <c r="C438" s="5">
        <f>C439</f>
        <v>0</v>
      </c>
      <c r="D438" s="5">
        <v>9583000</v>
      </c>
      <c r="E438" s="5">
        <f>E439</f>
        <v>100000</v>
      </c>
      <c r="F438" s="5">
        <f>F439</f>
        <v>9683000</v>
      </c>
    </row>
    <row r="439" spans="1:6" ht="12.75">
      <c r="A439" s="7" t="s">
        <v>221</v>
      </c>
      <c r="B439" s="4" t="s">
        <v>222</v>
      </c>
      <c r="C439" s="5">
        <f>C440+C441+C445</f>
        <v>0</v>
      </c>
      <c r="D439" s="5">
        <v>9583000</v>
      </c>
      <c r="E439" s="5">
        <f>E440+E441+E445</f>
        <v>100000</v>
      </c>
      <c r="F439" s="5">
        <f>F440+F441+F445</f>
        <v>9683000</v>
      </c>
    </row>
    <row r="440" spans="1:6" ht="26.25">
      <c r="A440" s="7" t="s">
        <v>80</v>
      </c>
      <c r="B440" s="4" t="s">
        <v>81</v>
      </c>
      <c r="C440" s="5"/>
      <c r="D440" s="5">
        <v>7008000</v>
      </c>
      <c r="E440" s="5"/>
      <c r="F440" s="5">
        <f>D440+E440</f>
        <v>7008000</v>
      </c>
    </row>
    <row r="441" spans="1:6" ht="12.75">
      <c r="A441" s="7" t="s">
        <v>232</v>
      </c>
      <c r="B441" s="4" t="s">
        <v>233</v>
      </c>
      <c r="C441" s="5">
        <f>C442</f>
        <v>0</v>
      </c>
      <c r="D441" s="5">
        <v>345000</v>
      </c>
      <c r="E441" s="5">
        <f>E442</f>
        <v>0</v>
      </c>
      <c r="F441" s="5">
        <f>F442</f>
        <v>345000</v>
      </c>
    </row>
    <row r="442" spans="1:6" ht="39">
      <c r="A442" s="7" t="s">
        <v>234</v>
      </c>
      <c r="B442" s="4" t="s">
        <v>235</v>
      </c>
      <c r="C442" s="5">
        <f>C443+C444</f>
        <v>0</v>
      </c>
      <c r="D442" s="5">
        <v>345000</v>
      </c>
      <c r="E442" s="5">
        <f>E443+E444</f>
        <v>0</v>
      </c>
      <c r="F442" s="5">
        <f>F443+F444</f>
        <v>345000</v>
      </c>
    </row>
    <row r="443" spans="1:6" ht="12.75">
      <c r="A443" s="7" t="s">
        <v>236</v>
      </c>
      <c r="B443" s="4" t="s">
        <v>237</v>
      </c>
      <c r="C443" s="5"/>
      <c r="D443" s="5">
        <v>95000</v>
      </c>
      <c r="E443" s="5"/>
      <c r="F443" s="5">
        <f>D443+E443</f>
        <v>95000</v>
      </c>
    </row>
    <row r="444" spans="1:6" ht="12.75">
      <c r="A444" s="7" t="s">
        <v>238</v>
      </c>
      <c r="B444" s="4" t="s">
        <v>239</v>
      </c>
      <c r="C444" s="5"/>
      <c r="D444" s="5">
        <v>250000</v>
      </c>
      <c r="E444" s="5"/>
      <c r="F444" s="5">
        <f>D444+E444</f>
        <v>250000</v>
      </c>
    </row>
    <row r="445" spans="1:6" ht="26.25">
      <c r="A445" s="7" t="s">
        <v>82</v>
      </c>
      <c r="B445" s="4" t="s">
        <v>83</v>
      </c>
      <c r="C445" s="5">
        <f>C446</f>
        <v>0</v>
      </c>
      <c r="D445" s="5">
        <v>2230000</v>
      </c>
      <c r="E445" s="5">
        <f>E446</f>
        <v>100000</v>
      </c>
      <c r="F445" s="5">
        <f>F446</f>
        <v>2330000</v>
      </c>
    </row>
    <row r="446" spans="1:6" ht="12.75">
      <c r="A446" s="7" t="s">
        <v>256</v>
      </c>
      <c r="B446" s="4" t="s">
        <v>257</v>
      </c>
      <c r="C446" s="5"/>
      <c r="D446" s="5">
        <v>2230000</v>
      </c>
      <c r="E446" s="5">
        <v>100000</v>
      </c>
      <c r="F446" s="5">
        <f>D446+E446</f>
        <v>2330000</v>
      </c>
    </row>
    <row r="447" spans="1:7" ht="26.25">
      <c r="A447" s="7" t="s">
        <v>346</v>
      </c>
      <c r="B447" s="4" t="s">
        <v>141</v>
      </c>
      <c r="C447" s="5">
        <f>C453+C460+C462+C448+C450</f>
        <v>0</v>
      </c>
      <c r="D447" s="5">
        <v>113650000</v>
      </c>
      <c r="E447" s="5">
        <f>E453+E460+E462+E448+E450</f>
        <v>-8264000</v>
      </c>
      <c r="F447" s="5">
        <f>F453+F460+F462+F448+F450</f>
        <v>105386000</v>
      </c>
      <c r="G447" s="12"/>
    </row>
    <row r="448" spans="1:6" ht="12.75">
      <c r="A448" s="7" t="s">
        <v>379</v>
      </c>
      <c r="B448" s="4" t="s">
        <v>380</v>
      </c>
      <c r="C448" s="5">
        <f>C449</f>
        <v>0</v>
      </c>
      <c r="D448" s="5">
        <v>12260000</v>
      </c>
      <c r="E448" s="5">
        <f>E449</f>
        <v>-8264000</v>
      </c>
      <c r="F448" s="5">
        <f>F449</f>
        <v>3996000</v>
      </c>
    </row>
    <row r="449" spans="1:7" ht="12.75">
      <c r="A449" s="7" t="s">
        <v>37</v>
      </c>
      <c r="B449" s="4" t="s">
        <v>381</v>
      </c>
      <c r="C449" s="5"/>
      <c r="D449" s="5">
        <v>12260000</v>
      </c>
      <c r="E449" s="5">
        <v>-8264000</v>
      </c>
      <c r="F449" s="5">
        <f>D449+E449</f>
        <v>3996000</v>
      </c>
      <c r="G449" s="12"/>
    </row>
    <row r="450" spans="1:6" ht="12.75">
      <c r="A450" s="7" t="s">
        <v>386</v>
      </c>
      <c r="B450" s="4" t="s">
        <v>387</v>
      </c>
      <c r="C450" s="5">
        <f>C451</f>
        <v>0</v>
      </c>
      <c r="D450" s="5">
        <v>8000</v>
      </c>
      <c r="E450" s="5">
        <f>E451+E452</f>
        <v>0</v>
      </c>
      <c r="F450" s="5">
        <f>F451+F452</f>
        <v>8000</v>
      </c>
    </row>
    <row r="451" spans="1:6" ht="12.75">
      <c r="A451" s="7" t="s">
        <v>45</v>
      </c>
      <c r="B451" s="4" t="s">
        <v>388</v>
      </c>
      <c r="C451" s="5"/>
      <c r="D451" s="5">
        <v>2000</v>
      </c>
      <c r="E451" s="5"/>
      <c r="F451" s="5">
        <f>D451+E451</f>
        <v>2000</v>
      </c>
    </row>
    <row r="452" spans="1:6" ht="26.25">
      <c r="A452" s="7" t="s">
        <v>412</v>
      </c>
      <c r="B452" s="20">
        <v>390207</v>
      </c>
      <c r="C452" s="5"/>
      <c r="D452" s="5">
        <v>6000</v>
      </c>
      <c r="E452" s="5"/>
      <c r="F452" s="5">
        <f>D452+E452</f>
        <v>6000</v>
      </c>
    </row>
    <row r="453" spans="1:6" ht="12.75">
      <c r="A453" s="7" t="s">
        <v>47</v>
      </c>
      <c r="B453" s="4" t="s">
        <v>48</v>
      </c>
      <c r="C453" s="5">
        <f aca="true" t="shared" si="76" ref="C453:F454">C454</f>
        <v>0</v>
      </c>
      <c r="D453" s="5">
        <v>18833000</v>
      </c>
      <c r="E453" s="5">
        <f t="shared" si="76"/>
        <v>0</v>
      </c>
      <c r="F453" s="5">
        <f t="shared" si="76"/>
        <v>18833000</v>
      </c>
    </row>
    <row r="454" spans="1:6" ht="12.75">
      <c r="A454" s="7" t="s">
        <v>195</v>
      </c>
      <c r="B454" s="4" t="s">
        <v>50</v>
      </c>
      <c r="C454" s="5">
        <f t="shared" si="76"/>
        <v>0</v>
      </c>
      <c r="D454" s="5">
        <v>18833000</v>
      </c>
      <c r="E454" s="5">
        <f t="shared" si="76"/>
        <v>0</v>
      </c>
      <c r="F454" s="5">
        <f t="shared" si="76"/>
        <v>18833000</v>
      </c>
    </row>
    <row r="455" spans="1:6" ht="39">
      <c r="A455" s="7" t="s">
        <v>347</v>
      </c>
      <c r="B455" s="4" t="s">
        <v>197</v>
      </c>
      <c r="C455" s="5">
        <f>C458+C459+C456</f>
        <v>0</v>
      </c>
      <c r="D455" s="5">
        <v>18833000</v>
      </c>
      <c r="E455" s="5">
        <f>E458+E459+E456</f>
        <v>0</v>
      </c>
      <c r="F455" s="5">
        <f>F458+F459+F456</f>
        <v>18833000</v>
      </c>
    </row>
    <row r="456" spans="1:6" ht="26.25">
      <c r="A456" s="7" t="s">
        <v>364</v>
      </c>
      <c r="B456" s="4" t="s">
        <v>365</v>
      </c>
      <c r="C456" s="5">
        <f>C457</f>
        <v>0</v>
      </c>
      <c r="D456" s="5">
        <v>458000</v>
      </c>
      <c r="E456" s="5">
        <f>E457</f>
        <v>0</v>
      </c>
      <c r="F456" s="5">
        <f>F457</f>
        <v>458000</v>
      </c>
    </row>
    <row r="457" spans="1:6" ht="26.25">
      <c r="A457" s="7" t="s">
        <v>435</v>
      </c>
      <c r="B457" s="20">
        <v>42021601</v>
      </c>
      <c r="C457" s="5"/>
      <c r="D457" s="5">
        <v>458000</v>
      </c>
      <c r="E457" s="5"/>
      <c r="F457" s="5">
        <f>D457+E457</f>
        <v>458000</v>
      </c>
    </row>
    <row r="458" spans="1:6" ht="12.75">
      <c r="A458" s="7" t="s">
        <v>200</v>
      </c>
      <c r="B458" s="4" t="s">
        <v>201</v>
      </c>
      <c r="C458" s="5"/>
      <c r="D458" s="5">
        <v>16221000</v>
      </c>
      <c r="E458" s="5"/>
      <c r="F458" s="5">
        <f>D458+E458</f>
        <v>16221000</v>
      </c>
    </row>
    <row r="459" spans="1:6" ht="39">
      <c r="A459" s="7" t="s">
        <v>202</v>
      </c>
      <c r="B459" s="4" t="s">
        <v>203</v>
      </c>
      <c r="C459" s="5"/>
      <c r="D459" s="5">
        <v>2154000</v>
      </c>
      <c r="E459" s="5"/>
      <c r="F459" s="5">
        <f>D459+E459</f>
        <v>2154000</v>
      </c>
    </row>
    <row r="460" spans="1:6" ht="12.75">
      <c r="A460" s="7" t="s">
        <v>206</v>
      </c>
      <c r="B460" s="4" t="s">
        <v>207</v>
      </c>
      <c r="C460" s="5">
        <f>C461</f>
        <v>0</v>
      </c>
      <c r="D460" s="5">
        <v>0</v>
      </c>
      <c r="E460" s="5">
        <f>E461</f>
        <v>0</v>
      </c>
      <c r="F460" s="5">
        <f>F461</f>
        <v>0</v>
      </c>
    </row>
    <row r="461" spans="1:6" ht="26.25">
      <c r="A461" s="7" t="s">
        <v>208</v>
      </c>
      <c r="B461" s="4" t="s">
        <v>209</v>
      </c>
      <c r="C461" s="5"/>
      <c r="D461" s="5"/>
      <c r="E461" s="5"/>
      <c r="F461" s="5"/>
    </row>
    <row r="462" spans="1:7" ht="26.25">
      <c r="A462" s="7" t="s">
        <v>210</v>
      </c>
      <c r="B462" s="4" t="s">
        <v>211</v>
      </c>
      <c r="C462" s="5">
        <f>C463+C467</f>
        <v>0</v>
      </c>
      <c r="D462" s="5">
        <v>82549000</v>
      </c>
      <c r="E462" s="5">
        <f>E463+E467</f>
        <v>0</v>
      </c>
      <c r="F462" s="5">
        <f>F463+F467</f>
        <v>82549000</v>
      </c>
      <c r="G462" s="12"/>
    </row>
    <row r="463" spans="1:6" ht="26.25">
      <c r="A463" s="7" t="s">
        <v>212</v>
      </c>
      <c r="B463" s="4" t="s">
        <v>213</v>
      </c>
      <c r="C463" s="5">
        <f>C464+C465+C466</f>
        <v>0</v>
      </c>
      <c r="D463" s="5">
        <v>80242000</v>
      </c>
      <c r="E463" s="5">
        <f>E464+E465+E466</f>
        <v>0</v>
      </c>
      <c r="F463" s="5">
        <f>F464+F465+F466</f>
        <v>80242000</v>
      </c>
    </row>
    <row r="464" spans="1:6" ht="12.75">
      <c r="A464" s="7" t="s">
        <v>214</v>
      </c>
      <c r="B464" s="4" t="s">
        <v>215</v>
      </c>
      <c r="C464" s="5"/>
      <c r="D464" s="5">
        <v>11763000</v>
      </c>
      <c r="E464" s="5"/>
      <c r="F464" s="5">
        <f>D464+E464</f>
        <v>11763000</v>
      </c>
    </row>
    <row r="465" spans="1:6" ht="12.75">
      <c r="A465" s="7" t="s">
        <v>391</v>
      </c>
      <c r="B465" s="4" t="s">
        <v>393</v>
      </c>
      <c r="C465" s="5"/>
      <c r="D465" s="5"/>
      <c r="E465" s="5"/>
      <c r="F465" s="5"/>
    </row>
    <row r="466" spans="1:6" ht="12.75">
      <c r="A466" s="7" t="s">
        <v>410</v>
      </c>
      <c r="B466" s="4" t="s">
        <v>411</v>
      </c>
      <c r="C466" s="5"/>
      <c r="D466" s="5">
        <v>68479000</v>
      </c>
      <c r="E466" s="5"/>
      <c r="F466" s="5">
        <f>D466+E466</f>
        <v>68479000</v>
      </c>
    </row>
    <row r="467" spans="1:6" ht="12.75">
      <c r="A467" s="7" t="s">
        <v>216</v>
      </c>
      <c r="B467" s="4" t="s">
        <v>217</v>
      </c>
      <c r="C467" s="5">
        <f>C468+C469</f>
        <v>0</v>
      </c>
      <c r="D467" s="5">
        <v>2307000</v>
      </c>
      <c r="E467" s="5">
        <f>E468+E469</f>
        <v>0</v>
      </c>
      <c r="F467" s="5">
        <f>F468+F469</f>
        <v>2307000</v>
      </c>
    </row>
    <row r="468" spans="1:6" ht="12.75">
      <c r="A468" s="7" t="s">
        <v>214</v>
      </c>
      <c r="B468" s="4" t="s">
        <v>218</v>
      </c>
      <c r="C468" s="5"/>
      <c r="D468" s="5">
        <v>2307000</v>
      </c>
      <c r="E468" s="5"/>
      <c r="F468" s="5">
        <f>D468+E468</f>
        <v>2307000</v>
      </c>
    </row>
    <row r="469" spans="1:6" ht="12.75">
      <c r="A469" s="7" t="s">
        <v>391</v>
      </c>
      <c r="B469" s="4" t="s">
        <v>392</v>
      </c>
      <c r="C469" s="5"/>
      <c r="D469" s="5"/>
      <c r="E469" s="5"/>
      <c r="F469" s="5"/>
    </row>
    <row r="470" spans="1:7" ht="26.25">
      <c r="A470" s="7" t="s">
        <v>348</v>
      </c>
      <c r="B470" s="4" t="s">
        <v>220</v>
      </c>
      <c r="C470" s="5">
        <f>C472+C486+C496+C504+C510+C523+C541+C559+C564+C575+C594</f>
        <v>0</v>
      </c>
      <c r="D470" s="5">
        <v>176150000</v>
      </c>
      <c r="E470" s="5">
        <f>E472+E486+E496+E504+E510+E523+E541+E559+E564+E575+E594</f>
        <v>-8264000</v>
      </c>
      <c r="F470" s="5">
        <f>F472+F486+F496+F504+F510+F523+F541+F559+F564+F575+F594</f>
        <v>167886000</v>
      </c>
      <c r="G470" s="12"/>
    </row>
    <row r="471" spans="1:6" ht="12.75">
      <c r="A471" s="7" t="s">
        <v>349</v>
      </c>
      <c r="B471" s="4" t="s">
        <v>303</v>
      </c>
      <c r="C471" s="5">
        <f>C472+C486</f>
        <v>0</v>
      </c>
      <c r="D471" s="5">
        <v>3157000</v>
      </c>
      <c r="E471" s="5">
        <f>E472+E486</f>
        <v>0</v>
      </c>
      <c r="F471" s="5">
        <f>F472+F486</f>
        <v>3157000</v>
      </c>
    </row>
    <row r="472" spans="1:6" ht="12.75">
      <c r="A472" s="7" t="s">
        <v>304</v>
      </c>
      <c r="B472" s="4" t="s">
        <v>278</v>
      </c>
      <c r="C472" s="5">
        <f>C473</f>
        <v>0</v>
      </c>
      <c r="D472" s="5">
        <v>2647000</v>
      </c>
      <c r="E472" s="5">
        <f>E473</f>
        <v>0</v>
      </c>
      <c r="F472" s="5">
        <f>F473</f>
        <v>2647000</v>
      </c>
    </row>
    <row r="473" spans="1:6" ht="12.75">
      <c r="A473" s="7" t="s">
        <v>274</v>
      </c>
      <c r="B473" s="4" t="s">
        <v>89</v>
      </c>
      <c r="C473" s="5">
        <f>C474+C482</f>
        <v>0</v>
      </c>
      <c r="D473" s="5">
        <v>2647000</v>
      </c>
      <c r="E473" s="5">
        <f>E474+E482</f>
        <v>0</v>
      </c>
      <c r="F473" s="5">
        <f>F474+F482</f>
        <v>2647000</v>
      </c>
    </row>
    <row r="474" spans="1:6" ht="26.25">
      <c r="A474" s="7" t="s">
        <v>90</v>
      </c>
      <c r="B474" s="4" t="s">
        <v>91</v>
      </c>
      <c r="C474" s="5">
        <f>C475+C478</f>
        <v>0</v>
      </c>
      <c r="D474" s="5">
        <v>1882000</v>
      </c>
      <c r="E474" s="5">
        <f>E475+E478</f>
        <v>0</v>
      </c>
      <c r="F474" s="5">
        <f>F475+F478</f>
        <v>1882000</v>
      </c>
    </row>
    <row r="475" spans="1:6" ht="12.75">
      <c r="A475" s="7" t="s">
        <v>92</v>
      </c>
      <c r="B475" s="4" t="s">
        <v>93</v>
      </c>
      <c r="C475" s="5">
        <f>C476+C477</f>
        <v>0</v>
      </c>
      <c r="D475" s="5">
        <v>0</v>
      </c>
      <c r="E475" s="5">
        <f>E476+E477</f>
        <v>0</v>
      </c>
      <c r="F475" s="5">
        <f>F476+F477</f>
        <v>0</v>
      </c>
    </row>
    <row r="476" spans="1:6" ht="12.75">
      <c r="A476" s="7" t="s">
        <v>94</v>
      </c>
      <c r="B476" s="4" t="s">
        <v>95</v>
      </c>
      <c r="C476" s="5"/>
      <c r="D476" s="5"/>
      <c r="E476" s="5"/>
      <c r="F476" s="5"/>
    </row>
    <row r="477" spans="1:6" ht="12.75">
      <c r="A477" s="7" t="s">
        <v>96</v>
      </c>
      <c r="B477" s="4" t="s">
        <v>97</v>
      </c>
      <c r="C477" s="5"/>
      <c r="D477" s="5"/>
      <c r="E477" s="5"/>
      <c r="F477" s="5"/>
    </row>
    <row r="478" spans="1:6" ht="12.75">
      <c r="A478" s="7" t="s">
        <v>298</v>
      </c>
      <c r="B478" s="4" t="s">
        <v>299</v>
      </c>
      <c r="C478" s="5">
        <f>C479+C480+C481</f>
        <v>0</v>
      </c>
      <c r="D478" s="5">
        <v>1882000</v>
      </c>
      <c r="E478" s="5">
        <f>E479+E480+E481</f>
        <v>0</v>
      </c>
      <c r="F478" s="5">
        <f>F479+F480+F481</f>
        <v>1882000</v>
      </c>
    </row>
    <row r="479" spans="1:6" ht="12.75">
      <c r="A479" s="7" t="s">
        <v>94</v>
      </c>
      <c r="B479" s="4" t="s">
        <v>300</v>
      </c>
      <c r="C479" s="5"/>
      <c r="D479" s="5">
        <v>279000</v>
      </c>
      <c r="E479" s="5"/>
      <c r="F479" s="5">
        <f>D479+E479</f>
        <v>279000</v>
      </c>
    </row>
    <row r="480" spans="1:6" ht="12.75">
      <c r="A480" s="7" t="s">
        <v>96</v>
      </c>
      <c r="B480" s="4" t="s">
        <v>301</v>
      </c>
      <c r="C480" s="5"/>
      <c r="D480" s="5">
        <v>1581000</v>
      </c>
      <c r="E480" s="5"/>
      <c r="F480" s="5">
        <f>D480+E480</f>
        <v>1581000</v>
      </c>
    </row>
    <row r="481" spans="1:6" ht="12.75">
      <c r="A481" s="7" t="s">
        <v>295</v>
      </c>
      <c r="B481" s="4" t="s">
        <v>397</v>
      </c>
      <c r="C481" s="5"/>
      <c r="D481" s="5">
        <v>22000</v>
      </c>
      <c r="E481" s="5"/>
      <c r="F481" s="5">
        <f>D481+E481</f>
        <v>22000</v>
      </c>
    </row>
    <row r="482" spans="1:6" ht="12.75">
      <c r="A482" s="7" t="s">
        <v>98</v>
      </c>
      <c r="B482" s="4" t="s">
        <v>99</v>
      </c>
      <c r="C482" s="5">
        <f aca="true" t="shared" si="77" ref="C482:F484">C483</f>
        <v>0</v>
      </c>
      <c r="D482" s="5">
        <v>765000</v>
      </c>
      <c r="E482" s="5">
        <f t="shared" si="77"/>
        <v>0</v>
      </c>
      <c r="F482" s="5">
        <f t="shared" si="77"/>
        <v>765000</v>
      </c>
    </row>
    <row r="483" spans="1:6" ht="12.75">
      <c r="A483" s="7" t="s">
        <v>100</v>
      </c>
      <c r="B483" s="4" t="s">
        <v>101</v>
      </c>
      <c r="C483" s="5">
        <f t="shared" si="77"/>
        <v>0</v>
      </c>
      <c r="D483" s="5">
        <v>765000</v>
      </c>
      <c r="E483" s="5">
        <f t="shared" si="77"/>
        <v>0</v>
      </c>
      <c r="F483" s="5">
        <f t="shared" si="77"/>
        <v>765000</v>
      </c>
    </row>
    <row r="484" spans="1:6" ht="12.75">
      <c r="A484" s="7" t="s">
        <v>102</v>
      </c>
      <c r="B484" s="4" t="s">
        <v>103</v>
      </c>
      <c r="C484" s="5">
        <f t="shared" si="77"/>
        <v>0</v>
      </c>
      <c r="D484" s="5">
        <v>765000</v>
      </c>
      <c r="E484" s="5">
        <f t="shared" si="77"/>
        <v>0</v>
      </c>
      <c r="F484" s="5">
        <f t="shared" si="77"/>
        <v>765000</v>
      </c>
    </row>
    <row r="485" spans="1:6" ht="12.75">
      <c r="A485" s="7" t="s">
        <v>110</v>
      </c>
      <c r="B485" s="4" t="s">
        <v>111</v>
      </c>
      <c r="C485" s="5"/>
      <c r="D485" s="5">
        <v>765000</v>
      </c>
      <c r="E485" s="5"/>
      <c r="F485" s="5">
        <f>D485+E485</f>
        <v>765000</v>
      </c>
    </row>
    <row r="486" spans="1:6" ht="12.75">
      <c r="A486" s="7" t="s">
        <v>305</v>
      </c>
      <c r="B486" s="4" t="s">
        <v>306</v>
      </c>
      <c r="C486" s="5">
        <f>C487</f>
        <v>0</v>
      </c>
      <c r="D486" s="5">
        <v>510000</v>
      </c>
      <c r="E486" s="5">
        <f>E487</f>
        <v>0</v>
      </c>
      <c r="F486" s="5">
        <f>F487</f>
        <v>510000</v>
      </c>
    </row>
    <row r="487" spans="1:6" ht="12.75">
      <c r="A487" s="7" t="s">
        <v>274</v>
      </c>
      <c r="B487" s="4" t="s">
        <v>89</v>
      </c>
      <c r="C487" s="5">
        <f>C488+C491</f>
        <v>0</v>
      </c>
      <c r="D487" s="5">
        <v>510000</v>
      </c>
      <c r="E487" s="5">
        <f>E488+E491</f>
        <v>0</v>
      </c>
      <c r="F487" s="5">
        <f>F488+F491</f>
        <v>510000</v>
      </c>
    </row>
    <row r="488" spans="1:6" ht="12.75">
      <c r="A488" s="7" t="s">
        <v>275</v>
      </c>
      <c r="B488" s="4" t="s">
        <v>276</v>
      </c>
      <c r="C488" s="5">
        <f aca="true" t="shared" si="78" ref="C488:F489">C489</f>
        <v>0</v>
      </c>
      <c r="D488" s="5">
        <v>153000</v>
      </c>
      <c r="E488" s="5">
        <f t="shared" si="78"/>
        <v>0</v>
      </c>
      <c r="F488" s="5">
        <f t="shared" si="78"/>
        <v>153000</v>
      </c>
    </row>
    <row r="489" spans="1:6" ht="12.75">
      <c r="A489" s="7" t="s">
        <v>277</v>
      </c>
      <c r="B489" s="4" t="s">
        <v>278</v>
      </c>
      <c r="C489" s="5">
        <f t="shared" si="78"/>
        <v>0</v>
      </c>
      <c r="D489" s="5">
        <v>153000</v>
      </c>
      <c r="E489" s="5">
        <f t="shared" si="78"/>
        <v>0</v>
      </c>
      <c r="F489" s="5">
        <f t="shared" si="78"/>
        <v>153000</v>
      </c>
    </row>
    <row r="490" spans="1:6" ht="12.75">
      <c r="A490" s="7" t="s">
        <v>281</v>
      </c>
      <c r="B490" s="4" t="s">
        <v>282</v>
      </c>
      <c r="C490" s="5"/>
      <c r="D490" s="5">
        <v>153000</v>
      </c>
      <c r="E490" s="5"/>
      <c r="F490" s="5">
        <f>D490+E490</f>
        <v>153000</v>
      </c>
    </row>
    <row r="491" spans="1:6" ht="12.75">
      <c r="A491" s="7" t="s">
        <v>98</v>
      </c>
      <c r="B491" s="4" t="s">
        <v>99</v>
      </c>
      <c r="C491" s="5">
        <f aca="true" t="shared" si="79" ref="C491:F493">C492</f>
        <v>0</v>
      </c>
      <c r="D491" s="5">
        <v>357000</v>
      </c>
      <c r="E491" s="5">
        <f t="shared" si="79"/>
        <v>0</v>
      </c>
      <c r="F491" s="5">
        <f t="shared" si="79"/>
        <v>357000</v>
      </c>
    </row>
    <row r="492" spans="1:6" ht="12.75">
      <c r="A492" s="7" t="s">
        <v>100</v>
      </c>
      <c r="B492" s="4" t="s">
        <v>101</v>
      </c>
      <c r="C492" s="5">
        <f t="shared" si="79"/>
        <v>0</v>
      </c>
      <c r="D492" s="5">
        <v>357000</v>
      </c>
      <c r="E492" s="5">
        <f t="shared" si="79"/>
        <v>0</v>
      </c>
      <c r="F492" s="5">
        <f t="shared" si="79"/>
        <v>357000</v>
      </c>
    </row>
    <row r="493" spans="1:6" ht="12.75">
      <c r="A493" s="7" t="s">
        <v>102</v>
      </c>
      <c r="B493" s="4" t="s">
        <v>103</v>
      </c>
      <c r="C493" s="5">
        <f t="shared" si="79"/>
        <v>0</v>
      </c>
      <c r="D493" s="5">
        <v>357000</v>
      </c>
      <c r="E493" s="5">
        <f t="shared" si="79"/>
        <v>0</v>
      </c>
      <c r="F493" s="5">
        <f t="shared" si="79"/>
        <v>357000</v>
      </c>
    </row>
    <row r="494" spans="1:6" ht="12.75">
      <c r="A494" s="7" t="s">
        <v>110</v>
      </c>
      <c r="B494" s="4" t="s">
        <v>111</v>
      </c>
      <c r="C494" s="5"/>
      <c r="D494" s="5">
        <v>357000</v>
      </c>
      <c r="E494" s="5"/>
      <c r="F494" s="5">
        <f>D494+E494</f>
        <v>357000</v>
      </c>
    </row>
    <row r="495" spans="1:6" ht="12.75">
      <c r="A495" s="7" t="s">
        <v>309</v>
      </c>
      <c r="B495" s="4" t="s">
        <v>310</v>
      </c>
      <c r="C495" s="5">
        <f aca="true" t="shared" si="80" ref="C495:F499">C496</f>
        <v>0</v>
      </c>
      <c r="D495" s="5">
        <v>34000</v>
      </c>
      <c r="E495" s="5">
        <f t="shared" si="80"/>
        <v>0</v>
      </c>
      <c r="F495" s="5">
        <f t="shared" si="80"/>
        <v>34000</v>
      </c>
    </row>
    <row r="496" spans="1:6" ht="12.75">
      <c r="A496" s="7" t="s">
        <v>311</v>
      </c>
      <c r="B496" s="4" t="s">
        <v>312</v>
      </c>
      <c r="C496" s="5">
        <f t="shared" si="80"/>
        <v>0</v>
      </c>
      <c r="D496" s="5">
        <v>34000</v>
      </c>
      <c r="E496" s="5">
        <f t="shared" si="80"/>
        <v>0</v>
      </c>
      <c r="F496" s="5">
        <f t="shared" si="80"/>
        <v>34000</v>
      </c>
    </row>
    <row r="497" spans="1:6" ht="12.75">
      <c r="A497" s="7" t="s">
        <v>274</v>
      </c>
      <c r="B497" s="4" t="s">
        <v>89</v>
      </c>
      <c r="C497" s="5">
        <f t="shared" si="80"/>
        <v>0</v>
      </c>
      <c r="D497" s="5">
        <v>34000</v>
      </c>
      <c r="E497" s="5">
        <f t="shared" si="80"/>
        <v>0</v>
      </c>
      <c r="F497" s="5">
        <f t="shared" si="80"/>
        <v>34000</v>
      </c>
    </row>
    <row r="498" spans="1:6" ht="12.75">
      <c r="A498" s="7" t="s">
        <v>98</v>
      </c>
      <c r="B498" s="4" t="s">
        <v>99</v>
      </c>
      <c r="C498" s="5">
        <f t="shared" si="80"/>
        <v>0</v>
      </c>
      <c r="D498" s="5">
        <v>34000</v>
      </c>
      <c r="E498" s="5">
        <f t="shared" si="80"/>
        <v>0</v>
      </c>
      <c r="F498" s="5">
        <f t="shared" si="80"/>
        <v>34000</v>
      </c>
    </row>
    <row r="499" spans="1:6" ht="12.75">
      <c r="A499" s="7" t="s">
        <v>100</v>
      </c>
      <c r="B499" s="4" t="s">
        <v>101</v>
      </c>
      <c r="C499" s="5">
        <f t="shared" si="80"/>
        <v>0</v>
      </c>
      <c r="D499" s="5">
        <v>34000</v>
      </c>
      <c r="E499" s="5">
        <f t="shared" si="80"/>
        <v>0</v>
      </c>
      <c r="F499" s="5">
        <f t="shared" si="80"/>
        <v>34000</v>
      </c>
    </row>
    <row r="500" spans="1:6" ht="12.75">
      <c r="A500" s="7" t="s">
        <v>102</v>
      </c>
      <c r="B500" s="4" t="s">
        <v>103</v>
      </c>
      <c r="C500" s="5">
        <f>C502+C501</f>
        <v>0</v>
      </c>
      <c r="D500" s="5">
        <v>34000</v>
      </c>
      <c r="E500" s="5">
        <f>E502+E501</f>
        <v>0</v>
      </c>
      <c r="F500" s="5">
        <f>F502+F501</f>
        <v>34000</v>
      </c>
    </row>
    <row r="501" spans="1:6" ht="12.75">
      <c r="A501" s="7" t="s">
        <v>106</v>
      </c>
      <c r="B501" s="4" t="s">
        <v>107</v>
      </c>
      <c r="C501" s="5"/>
      <c r="D501" s="5"/>
      <c r="E501" s="5"/>
      <c r="F501" s="5"/>
    </row>
    <row r="502" spans="1:6" ht="12.75">
      <c r="A502" s="7" t="s">
        <v>110</v>
      </c>
      <c r="B502" s="4" t="s">
        <v>111</v>
      </c>
      <c r="C502" s="5"/>
      <c r="D502" s="5">
        <v>34000</v>
      </c>
      <c r="E502" s="5"/>
      <c r="F502" s="5">
        <f>D502+E502</f>
        <v>34000</v>
      </c>
    </row>
    <row r="503" spans="1:6" ht="12.75">
      <c r="A503" s="7" t="s">
        <v>350</v>
      </c>
      <c r="B503" s="4" t="s">
        <v>314</v>
      </c>
      <c r="C503" s="5">
        <f>C504+C510+C523+C541</f>
        <v>0</v>
      </c>
      <c r="D503" s="5">
        <v>23438000</v>
      </c>
      <c r="E503" s="5">
        <f>E504+E510+E523+E541</f>
        <v>-114000</v>
      </c>
      <c r="F503" s="5">
        <f>F504+F510+F523+F541</f>
        <v>23324000</v>
      </c>
    </row>
    <row r="504" spans="1:6" ht="12.75">
      <c r="A504" s="7" t="s">
        <v>351</v>
      </c>
      <c r="B504" s="4" t="s">
        <v>316</v>
      </c>
      <c r="C504" s="5">
        <f aca="true" t="shared" si="81" ref="C504:F508">C505</f>
        <v>0</v>
      </c>
      <c r="D504" s="5">
        <v>0</v>
      </c>
      <c r="E504" s="5">
        <f t="shared" si="81"/>
        <v>0</v>
      </c>
      <c r="F504" s="5">
        <f t="shared" si="81"/>
        <v>0</v>
      </c>
    </row>
    <row r="505" spans="1:6" ht="12.75">
      <c r="A505" s="7" t="s">
        <v>274</v>
      </c>
      <c r="B505" s="4" t="s">
        <v>89</v>
      </c>
      <c r="C505" s="5">
        <f t="shared" si="81"/>
        <v>0</v>
      </c>
      <c r="D505" s="5">
        <v>0</v>
      </c>
      <c r="E505" s="5">
        <f t="shared" si="81"/>
        <v>0</v>
      </c>
      <c r="F505" s="5">
        <f t="shared" si="81"/>
        <v>0</v>
      </c>
    </row>
    <row r="506" spans="1:6" ht="12.75">
      <c r="A506" s="7" t="s">
        <v>98</v>
      </c>
      <c r="B506" s="4" t="s">
        <v>99</v>
      </c>
      <c r="C506" s="5">
        <f t="shared" si="81"/>
        <v>0</v>
      </c>
      <c r="D506" s="5">
        <v>0</v>
      </c>
      <c r="E506" s="5">
        <f t="shared" si="81"/>
        <v>0</v>
      </c>
      <c r="F506" s="5">
        <f t="shared" si="81"/>
        <v>0</v>
      </c>
    </row>
    <row r="507" spans="1:6" ht="12.75">
      <c r="A507" s="7" t="s">
        <v>100</v>
      </c>
      <c r="B507" s="4" t="s">
        <v>101</v>
      </c>
      <c r="C507" s="5">
        <f t="shared" si="81"/>
        <v>0</v>
      </c>
      <c r="D507" s="5">
        <v>0</v>
      </c>
      <c r="E507" s="5">
        <f t="shared" si="81"/>
        <v>0</v>
      </c>
      <c r="F507" s="5">
        <f t="shared" si="81"/>
        <v>0</v>
      </c>
    </row>
    <row r="508" spans="1:6" ht="12.75">
      <c r="A508" s="7" t="s">
        <v>102</v>
      </c>
      <c r="B508" s="4" t="s">
        <v>103</v>
      </c>
      <c r="C508" s="5">
        <f t="shared" si="81"/>
        <v>0</v>
      </c>
      <c r="D508" s="5">
        <v>0</v>
      </c>
      <c r="E508" s="5">
        <f t="shared" si="81"/>
        <v>0</v>
      </c>
      <c r="F508" s="5">
        <f t="shared" si="81"/>
        <v>0</v>
      </c>
    </row>
    <row r="509" spans="1:6" ht="12.75">
      <c r="A509" s="7" t="s">
        <v>110</v>
      </c>
      <c r="B509" s="4" t="s">
        <v>111</v>
      </c>
      <c r="C509" s="5"/>
      <c r="D509" s="5"/>
      <c r="E509" s="5"/>
      <c r="F509" s="5"/>
    </row>
    <row r="510" spans="1:6" ht="12.75">
      <c r="A510" s="7" t="s">
        <v>317</v>
      </c>
      <c r="B510" s="4" t="s">
        <v>318</v>
      </c>
      <c r="C510" s="5">
        <f>C511</f>
        <v>0</v>
      </c>
      <c r="D510" s="5">
        <v>8070000</v>
      </c>
      <c r="E510" s="5">
        <f>E511</f>
        <v>-180000</v>
      </c>
      <c r="F510" s="5">
        <f>F511</f>
        <v>7890000</v>
      </c>
    </row>
    <row r="511" spans="1:6" ht="12.75">
      <c r="A511" s="7" t="s">
        <v>274</v>
      </c>
      <c r="B511" s="4" t="s">
        <v>89</v>
      </c>
      <c r="C511" s="5">
        <f>C512+C516+C519</f>
        <v>0</v>
      </c>
      <c r="D511" s="5">
        <v>8070000</v>
      </c>
      <c r="E511" s="5">
        <f>E512+E516+E519</f>
        <v>-180000</v>
      </c>
      <c r="F511" s="5">
        <f>F512+F516+F519</f>
        <v>7890000</v>
      </c>
    </row>
    <row r="512" spans="1:6" ht="12.75">
      <c r="A512" s="7" t="s">
        <v>275</v>
      </c>
      <c r="B512" s="4" t="s">
        <v>276</v>
      </c>
      <c r="C512" s="5">
        <f>C513</f>
        <v>0</v>
      </c>
      <c r="D512" s="5">
        <v>8070000</v>
      </c>
      <c r="E512" s="5">
        <f>E513</f>
        <v>-180000</v>
      </c>
      <c r="F512" s="5">
        <f>F513</f>
        <v>7890000</v>
      </c>
    </row>
    <row r="513" spans="1:6" ht="12.75">
      <c r="A513" s="7" t="s">
        <v>277</v>
      </c>
      <c r="B513" s="4" t="s">
        <v>278</v>
      </c>
      <c r="C513" s="5">
        <f>C514+C515</f>
        <v>0</v>
      </c>
      <c r="D513" s="5">
        <v>8070000</v>
      </c>
      <c r="E513" s="5">
        <f>E514+E515</f>
        <v>-180000</v>
      </c>
      <c r="F513" s="5">
        <f>F514+F515</f>
        <v>7890000</v>
      </c>
    </row>
    <row r="514" spans="1:6" ht="12.75">
      <c r="A514" s="7" t="s">
        <v>279</v>
      </c>
      <c r="B514" s="4" t="s">
        <v>280</v>
      </c>
      <c r="C514" s="5"/>
      <c r="D514" s="5">
        <v>7966000</v>
      </c>
      <c r="E514" s="5">
        <v>-180000</v>
      </c>
      <c r="F514" s="5">
        <f>D514+E514</f>
        <v>7786000</v>
      </c>
    </row>
    <row r="515" spans="1:6" ht="12.75">
      <c r="A515" s="7" t="s">
        <v>281</v>
      </c>
      <c r="B515" s="4" t="s">
        <v>282</v>
      </c>
      <c r="C515" s="5"/>
      <c r="D515" s="5">
        <v>104000</v>
      </c>
      <c r="E515" s="5"/>
      <c r="F515" s="5">
        <f>D515+E515</f>
        <v>104000</v>
      </c>
    </row>
    <row r="516" spans="1:6" ht="12.75">
      <c r="A516" s="7" t="s">
        <v>283</v>
      </c>
      <c r="B516" s="4" t="s">
        <v>284</v>
      </c>
      <c r="C516" s="5">
        <f aca="true" t="shared" si="82" ref="C516:F517">C517</f>
        <v>0</v>
      </c>
      <c r="D516" s="5">
        <v>0</v>
      </c>
      <c r="E516" s="5">
        <f t="shared" si="82"/>
        <v>0</v>
      </c>
      <c r="F516" s="5">
        <f t="shared" si="82"/>
        <v>0</v>
      </c>
    </row>
    <row r="517" spans="1:6" ht="26.25">
      <c r="A517" s="7" t="s">
        <v>285</v>
      </c>
      <c r="B517" s="4" t="s">
        <v>286</v>
      </c>
      <c r="C517" s="5">
        <f t="shared" si="82"/>
        <v>0</v>
      </c>
      <c r="D517" s="5">
        <v>0</v>
      </c>
      <c r="E517" s="5">
        <f t="shared" si="82"/>
        <v>0</v>
      </c>
      <c r="F517" s="5">
        <f t="shared" si="82"/>
        <v>0</v>
      </c>
    </row>
    <row r="518" spans="1:6" ht="12.75">
      <c r="A518" s="7" t="s">
        <v>287</v>
      </c>
      <c r="B518" s="4" t="s">
        <v>288</v>
      </c>
      <c r="C518" s="5">
        <v>0</v>
      </c>
      <c r="D518" s="5">
        <v>0</v>
      </c>
      <c r="E518" s="5">
        <v>0</v>
      </c>
      <c r="F518" s="5">
        <v>0</v>
      </c>
    </row>
    <row r="519" spans="1:6" ht="12.75">
      <c r="A519" s="7" t="s">
        <v>98</v>
      </c>
      <c r="B519" s="4" t="s">
        <v>99</v>
      </c>
      <c r="C519" s="5">
        <f aca="true" t="shared" si="83" ref="C519:F521">C520</f>
        <v>0</v>
      </c>
      <c r="D519" s="5">
        <v>0</v>
      </c>
      <c r="E519" s="5">
        <f t="shared" si="83"/>
        <v>0</v>
      </c>
      <c r="F519" s="5">
        <f t="shared" si="83"/>
        <v>0</v>
      </c>
    </row>
    <row r="520" spans="1:6" ht="12.75">
      <c r="A520" s="7" t="s">
        <v>100</v>
      </c>
      <c r="B520" s="4" t="s">
        <v>101</v>
      </c>
      <c r="C520" s="5">
        <f t="shared" si="83"/>
        <v>0</v>
      </c>
      <c r="D520" s="5">
        <v>0</v>
      </c>
      <c r="E520" s="5">
        <f t="shared" si="83"/>
        <v>0</v>
      </c>
      <c r="F520" s="5">
        <f t="shared" si="83"/>
        <v>0</v>
      </c>
    </row>
    <row r="521" spans="1:6" ht="12.75">
      <c r="A521" s="7" t="s">
        <v>102</v>
      </c>
      <c r="B521" s="4" t="s">
        <v>103</v>
      </c>
      <c r="C521" s="5">
        <f t="shared" si="83"/>
        <v>0</v>
      </c>
      <c r="D521" s="5">
        <v>0</v>
      </c>
      <c r="E521" s="5">
        <f t="shared" si="83"/>
        <v>0</v>
      </c>
      <c r="F521" s="5">
        <f t="shared" si="83"/>
        <v>0</v>
      </c>
    </row>
    <row r="522" spans="1:6" ht="12.75">
      <c r="A522" s="7" t="s">
        <v>110</v>
      </c>
      <c r="B522" s="4" t="s">
        <v>111</v>
      </c>
      <c r="C522" s="5"/>
      <c r="D522" s="5"/>
      <c r="E522" s="5"/>
      <c r="F522" s="5"/>
    </row>
    <row r="523" spans="1:6" ht="12.75">
      <c r="A523" s="7" t="s">
        <v>319</v>
      </c>
      <c r="B523" s="4" t="s">
        <v>320</v>
      </c>
      <c r="C523" s="5">
        <f>C524</f>
        <v>0</v>
      </c>
      <c r="D523" s="5">
        <v>12371000</v>
      </c>
      <c r="E523" s="5">
        <f>E524</f>
        <v>66000</v>
      </c>
      <c r="F523" s="5">
        <f>F524</f>
        <v>12437000</v>
      </c>
    </row>
    <row r="524" spans="1:7" ht="12.75">
      <c r="A524" s="7" t="s">
        <v>274</v>
      </c>
      <c r="B524" s="4" t="s">
        <v>89</v>
      </c>
      <c r="C524" s="5">
        <f>C525+C528+C531+C536</f>
        <v>0</v>
      </c>
      <c r="D524" s="5">
        <v>12371000</v>
      </c>
      <c r="E524" s="5">
        <f>E525+E528+E531+E536</f>
        <v>66000</v>
      </c>
      <c r="F524" s="5">
        <f>F525+F528+F531+F536</f>
        <v>12437000</v>
      </c>
      <c r="G524" s="12"/>
    </row>
    <row r="525" spans="1:6" ht="12.75">
      <c r="A525" s="7" t="s">
        <v>275</v>
      </c>
      <c r="B525" s="4" t="s">
        <v>276</v>
      </c>
      <c r="C525" s="5">
        <f aca="true" t="shared" si="84" ref="C525:F526">C526</f>
        <v>0</v>
      </c>
      <c r="D525" s="5">
        <v>1608000</v>
      </c>
      <c r="E525" s="5">
        <f t="shared" si="84"/>
        <v>66000</v>
      </c>
      <c r="F525" s="5">
        <f t="shared" si="84"/>
        <v>1674000</v>
      </c>
    </row>
    <row r="526" spans="1:6" ht="12.75">
      <c r="A526" s="7" t="s">
        <v>277</v>
      </c>
      <c r="B526" s="4" t="s">
        <v>278</v>
      </c>
      <c r="C526" s="5">
        <f t="shared" si="84"/>
        <v>0</v>
      </c>
      <c r="D526" s="5">
        <v>1608000</v>
      </c>
      <c r="E526" s="5">
        <f t="shared" si="84"/>
        <v>66000</v>
      </c>
      <c r="F526" s="5">
        <f t="shared" si="84"/>
        <v>1674000</v>
      </c>
    </row>
    <row r="527" spans="1:6" ht="12.75">
      <c r="A527" s="7" t="s">
        <v>281</v>
      </c>
      <c r="B527" s="4" t="s">
        <v>282</v>
      </c>
      <c r="C527" s="5"/>
      <c r="D527" s="5">
        <v>1608000</v>
      </c>
      <c r="E527" s="5">
        <v>66000</v>
      </c>
      <c r="F527" s="5">
        <f>D527+E527</f>
        <v>1674000</v>
      </c>
    </row>
    <row r="528" spans="1:6" ht="26.25">
      <c r="A528" s="7" t="s">
        <v>291</v>
      </c>
      <c r="B528" s="4" t="s">
        <v>292</v>
      </c>
      <c r="C528" s="5">
        <f aca="true" t="shared" si="85" ref="C528:F529">C529</f>
        <v>0</v>
      </c>
      <c r="D528" s="5">
        <v>1949000</v>
      </c>
      <c r="E528" s="5">
        <f t="shared" si="85"/>
        <v>0</v>
      </c>
      <c r="F528" s="5">
        <f t="shared" si="85"/>
        <v>1949000</v>
      </c>
    </row>
    <row r="529" spans="1:6" ht="12.75">
      <c r="A529" s="7" t="s">
        <v>293</v>
      </c>
      <c r="B529" s="4" t="s">
        <v>294</v>
      </c>
      <c r="C529" s="5">
        <f t="shared" si="85"/>
        <v>0</v>
      </c>
      <c r="D529" s="5">
        <v>1949000</v>
      </c>
      <c r="E529" s="5">
        <f t="shared" si="85"/>
        <v>0</v>
      </c>
      <c r="F529" s="5">
        <f t="shared" si="85"/>
        <v>1949000</v>
      </c>
    </row>
    <row r="530" spans="1:6" ht="12.75">
      <c r="A530" s="7" t="s">
        <v>295</v>
      </c>
      <c r="B530" s="4" t="s">
        <v>296</v>
      </c>
      <c r="C530" s="5"/>
      <c r="D530" s="5">
        <v>1949000</v>
      </c>
      <c r="E530" s="5"/>
      <c r="F530" s="5">
        <f>D530+E530</f>
        <v>1949000</v>
      </c>
    </row>
    <row r="531" spans="1:6" ht="26.25">
      <c r="A531" s="7" t="s">
        <v>90</v>
      </c>
      <c r="B531" s="4" t="s">
        <v>91</v>
      </c>
      <c r="C531" s="5">
        <f>C532</f>
        <v>0</v>
      </c>
      <c r="D531" s="5">
        <v>7819000</v>
      </c>
      <c r="E531" s="5">
        <f>E532</f>
        <v>0</v>
      </c>
      <c r="F531" s="5">
        <f>F532</f>
        <v>7819000</v>
      </c>
    </row>
    <row r="532" spans="1:6" ht="12.75">
      <c r="A532" s="7" t="s">
        <v>92</v>
      </c>
      <c r="B532" s="4" t="s">
        <v>93</v>
      </c>
      <c r="C532" s="5">
        <f>C533+C534+C535</f>
        <v>0</v>
      </c>
      <c r="D532" s="5">
        <v>7819000</v>
      </c>
      <c r="E532" s="5">
        <f>E533+E534+E535</f>
        <v>0</v>
      </c>
      <c r="F532" s="5">
        <f>F533+F534+F535</f>
        <v>7819000</v>
      </c>
    </row>
    <row r="533" spans="1:6" ht="12.75">
      <c r="A533" s="7" t="s">
        <v>94</v>
      </c>
      <c r="B533" s="4" t="s">
        <v>95</v>
      </c>
      <c r="C533" s="5"/>
      <c r="D533" s="5">
        <v>956000</v>
      </c>
      <c r="E533" s="5"/>
      <c r="F533" s="5">
        <f>D533+E533</f>
        <v>956000</v>
      </c>
    </row>
    <row r="534" spans="1:6" ht="12.75">
      <c r="A534" s="7" t="s">
        <v>96</v>
      </c>
      <c r="B534" s="4" t="s">
        <v>97</v>
      </c>
      <c r="C534" s="5"/>
      <c r="D534" s="5">
        <v>5414000</v>
      </c>
      <c r="E534" s="5"/>
      <c r="F534" s="5">
        <f>D534+E534</f>
        <v>5414000</v>
      </c>
    </row>
    <row r="535" spans="1:6" ht="12.75">
      <c r="A535" s="7" t="s">
        <v>295</v>
      </c>
      <c r="B535" s="4" t="s">
        <v>297</v>
      </c>
      <c r="C535" s="5"/>
      <c r="D535" s="5">
        <v>1449000</v>
      </c>
      <c r="E535" s="5"/>
      <c r="F535" s="5">
        <f>D535+E535</f>
        <v>1449000</v>
      </c>
    </row>
    <row r="536" spans="1:6" ht="12.75">
      <c r="A536" s="7" t="s">
        <v>98</v>
      </c>
      <c r="B536" s="4" t="s">
        <v>99</v>
      </c>
      <c r="C536" s="5">
        <f aca="true" t="shared" si="86" ref="C536:F537">C537</f>
        <v>0</v>
      </c>
      <c r="D536" s="5">
        <v>995000</v>
      </c>
      <c r="E536" s="5">
        <f t="shared" si="86"/>
        <v>0</v>
      </c>
      <c r="F536" s="5">
        <f t="shared" si="86"/>
        <v>995000</v>
      </c>
    </row>
    <row r="537" spans="1:6" ht="12.75">
      <c r="A537" s="7" t="s">
        <v>100</v>
      </c>
      <c r="B537" s="4" t="s">
        <v>101</v>
      </c>
      <c r="C537" s="5">
        <f t="shared" si="86"/>
        <v>0</v>
      </c>
      <c r="D537" s="5">
        <v>995000</v>
      </c>
      <c r="E537" s="5">
        <f t="shared" si="86"/>
        <v>0</v>
      </c>
      <c r="F537" s="5">
        <f t="shared" si="86"/>
        <v>995000</v>
      </c>
    </row>
    <row r="538" spans="1:6" ht="12.75">
      <c r="A538" s="7" t="s">
        <v>102</v>
      </c>
      <c r="B538" s="4" t="s">
        <v>103</v>
      </c>
      <c r="C538" s="5">
        <f>C540</f>
        <v>0</v>
      </c>
      <c r="D538" s="5">
        <v>995000</v>
      </c>
      <c r="E538" s="5">
        <f>E539+E540</f>
        <v>0</v>
      </c>
      <c r="F538" s="5">
        <f>F539+F540</f>
        <v>995000</v>
      </c>
    </row>
    <row r="539" spans="1:6" ht="12.75">
      <c r="A539" s="7" t="s">
        <v>106</v>
      </c>
      <c r="B539" s="4" t="s">
        <v>107</v>
      </c>
      <c r="C539" s="5"/>
      <c r="D539" s="5">
        <v>80000</v>
      </c>
      <c r="E539" s="5"/>
      <c r="F539" s="5">
        <f>D539+E539</f>
        <v>80000</v>
      </c>
    </row>
    <row r="540" spans="1:7" ht="12.75">
      <c r="A540" s="7" t="s">
        <v>110</v>
      </c>
      <c r="B540" s="4" t="s">
        <v>111</v>
      </c>
      <c r="C540" s="5"/>
      <c r="D540" s="5">
        <v>915000</v>
      </c>
      <c r="E540" s="5"/>
      <c r="F540" s="5">
        <f>D540+E540</f>
        <v>915000</v>
      </c>
      <c r="G540" s="12"/>
    </row>
    <row r="541" spans="1:6" ht="26.25">
      <c r="A541" s="7" t="s">
        <v>345</v>
      </c>
      <c r="B541" s="4" t="s">
        <v>322</v>
      </c>
      <c r="C541" s="5">
        <f>C542</f>
        <v>0</v>
      </c>
      <c r="D541" s="5">
        <v>2997000</v>
      </c>
      <c r="E541" s="5">
        <f>E542</f>
        <v>0</v>
      </c>
      <c r="F541" s="5">
        <f>F542</f>
        <v>2997000</v>
      </c>
    </row>
    <row r="542" spans="1:6" ht="12.75">
      <c r="A542" s="7" t="s">
        <v>274</v>
      </c>
      <c r="B542" s="4" t="s">
        <v>89</v>
      </c>
      <c r="C542" s="5">
        <f>C543+C551</f>
        <v>0</v>
      </c>
      <c r="D542" s="5">
        <v>2997000</v>
      </c>
      <c r="E542" s="5">
        <f>E543+E551</f>
        <v>0</v>
      </c>
      <c r="F542" s="5">
        <f>F543+F551</f>
        <v>2997000</v>
      </c>
    </row>
    <row r="543" spans="1:6" ht="26.25">
      <c r="A543" s="7" t="s">
        <v>90</v>
      </c>
      <c r="B543" s="4" t="s">
        <v>91</v>
      </c>
      <c r="C543" s="5">
        <f>C546</f>
        <v>0</v>
      </c>
      <c r="D543" s="5">
        <v>2084000</v>
      </c>
      <c r="E543" s="5">
        <f>E546</f>
        <v>0</v>
      </c>
      <c r="F543" s="5">
        <f>F546</f>
        <v>2084000</v>
      </c>
    </row>
    <row r="544" spans="1:6" ht="12.75">
      <c r="A544" s="7" t="s">
        <v>92</v>
      </c>
      <c r="B544" s="4" t="s">
        <v>93</v>
      </c>
      <c r="C544" s="5"/>
      <c r="D544" s="5"/>
      <c r="E544" s="5"/>
      <c r="F544" s="5"/>
    </row>
    <row r="545" spans="1:6" ht="12.75">
      <c r="A545" s="7" t="s">
        <v>96</v>
      </c>
      <c r="B545" s="4" t="s">
        <v>97</v>
      </c>
      <c r="C545" s="5"/>
      <c r="D545" s="5"/>
      <c r="E545" s="5"/>
      <c r="F545" s="5"/>
    </row>
    <row r="546" spans="1:6" ht="12.75">
      <c r="A546" s="7" t="s">
        <v>298</v>
      </c>
      <c r="B546" s="4" t="s">
        <v>299</v>
      </c>
      <c r="C546" s="5">
        <f>C547+C548</f>
        <v>0</v>
      </c>
      <c r="D546" s="5">
        <v>2084000</v>
      </c>
      <c r="E546" s="5">
        <f>E547+E548</f>
        <v>0</v>
      </c>
      <c r="F546" s="5">
        <f>F547+F548</f>
        <v>2084000</v>
      </c>
    </row>
    <row r="547" spans="1:6" ht="12.75">
      <c r="A547" s="7" t="s">
        <v>94</v>
      </c>
      <c r="B547" s="4" t="s">
        <v>300</v>
      </c>
      <c r="C547" s="5"/>
      <c r="D547" s="5">
        <v>325000</v>
      </c>
      <c r="E547" s="5"/>
      <c r="F547" s="5">
        <f>D547+E547</f>
        <v>325000</v>
      </c>
    </row>
    <row r="548" spans="1:6" ht="12.75">
      <c r="A548" s="7" t="s">
        <v>96</v>
      </c>
      <c r="B548" s="4" t="s">
        <v>301</v>
      </c>
      <c r="C548" s="5"/>
      <c r="D548" s="5">
        <v>1759000</v>
      </c>
      <c r="E548" s="5"/>
      <c r="F548" s="5">
        <f>D548+E548</f>
        <v>1759000</v>
      </c>
    </row>
    <row r="549" spans="1:6" ht="26.25">
      <c r="A549" s="7" t="s">
        <v>413</v>
      </c>
      <c r="B549" s="4" t="s">
        <v>415</v>
      </c>
      <c r="C549" s="5"/>
      <c r="D549" s="5"/>
      <c r="E549" s="5"/>
      <c r="F549" s="5"/>
    </row>
    <row r="550" spans="1:6" ht="12.75">
      <c r="A550" s="7" t="s">
        <v>414</v>
      </c>
      <c r="B550" s="4" t="s">
        <v>416</v>
      </c>
      <c r="C550" s="5"/>
      <c r="D550" s="5"/>
      <c r="E550" s="5"/>
      <c r="F550" s="5"/>
    </row>
    <row r="551" spans="1:6" ht="12.75">
      <c r="A551" s="7" t="s">
        <v>98</v>
      </c>
      <c r="B551" s="4" t="s">
        <v>99</v>
      </c>
      <c r="C551" s="5">
        <f aca="true" t="shared" si="87" ref="C551:F552">C552</f>
        <v>0</v>
      </c>
      <c r="D551" s="5">
        <v>913000</v>
      </c>
      <c r="E551" s="5">
        <f t="shared" si="87"/>
        <v>0</v>
      </c>
      <c r="F551" s="5">
        <f t="shared" si="87"/>
        <v>913000</v>
      </c>
    </row>
    <row r="552" spans="1:6" ht="12.75">
      <c r="A552" s="7" t="s">
        <v>100</v>
      </c>
      <c r="B552" s="4" t="s">
        <v>101</v>
      </c>
      <c r="C552" s="5">
        <f t="shared" si="87"/>
        <v>0</v>
      </c>
      <c r="D552" s="5">
        <v>913000</v>
      </c>
      <c r="E552" s="5">
        <f t="shared" si="87"/>
        <v>0</v>
      </c>
      <c r="F552" s="5">
        <f t="shared" si="87"/>
        <v>913000</v>
      </c>
    </row>
    <row r="553" spans="1:6" ht="12.75">
      <c r="A553" s="7" t="s">
        <v>102</v>
      </c>
      <c r="B553" s="4" t="s">
        <v>103</v>
      </c>
      <c r="C553" s="5">
        <f>C554+C555+C556+C557</f>
        <v>0</v>
      </c>
      <c r="D553" s="5">
        <v>913000</v>
      </c>
      <c r="E553" s="5">
        <f>E554+E555+E556+E557</f>
        <v>0</v>
      </c>
      <c r="F553" s="5">
        <f>F554+F555+F556+F557</f>
        <v>913000</v>
      </c>
    </row>
    <row r="554" spans="1:6" ht="12.75">
      <c r="A554" s="7" t="s">
        <v>104</v>
      </c>
      <c r="B554" s="4" t="s">
        <v>105</v>
      </c>
      <c r="C554" s="5"/>
      <c r="D554" s="5">
        <v>236000</v>
      </c>
      <c r="E554" s="5">
        <v>26400</v>
      </c>
      <c r="F554" s="5">
        <f>D554+E554</f>
        <v>262400</v>
      </c>
    </row>
    <row r="555" spans="1:6" ht="12.75">
      <c r="A555" s="7" t="s">
        <v>106</v>
      </c>
      <c r="B555" s="4" t="s">
        <v>107</v>
      </c>
      <c r="C555" s="5"/>
      <c r="D555" s="5">
        <v>602500</v>
      </c>
      <c r="E555" s="5">
        <v>-26400</v>
      </c>
      <c r="F555" s="5">
        <f>D555+E555</f>
        <v>576100</v>
      </c>
    </row>
    <row r="556" spans="1:6" ht="12.75">
      <c r="A556" s="7" t="s">
        <v>108</v>
      </c>
      <c r="B556" s="4" t="s">
        <v>109</v>
      </c>
      <c r="C556" s="5"/>
      <c r="D556" s="5">
        <v>74500</v>
      </c>
      <c r="E556" s="5"/>
      <c r="F556" s="5">
        <f>D556+E556</f>
        <v>74500</v>
      </c>
    </row>
    <row r="557" spans="1:6" ht="12.75">
      <c r="A557" s="7" t="s">
        <v>110</v>
      </c>
      <c r="B557" s="4" t="s">
        <v>111</v>
      </c>
      <c r="C557" s="5"/>
      <c r="D557" s="5"/>
      <c r="E557" s="5"/>
      <c r="F557" s="5"/>
    </row>
    <row r="558" spans="1:6" ht="26.25">
      <c r="A558" s="7" t="s">
        <v>323</v>
      </c>
      <c r="B558" s="4" t="s">
        <v>324</v>
      </c>
      <c r="C558" s="5">
        <f>C559+C564</f>
        <v>0</v>
      </c>
      <c r="D558" s="5">
        <v>779000</v>
      </c>
      <c r="E558" s="5">
        <f>E559+E564</f>
        <v>0</v>
      </c>
      <c r="F558" s="5">
        <f>F559+F564</f>
        <v>779000</v>
      </c>
    </row>
    <row r="559" spans="1:6" ht="12.75">
      <c r="A559" s="7" t="s">
        <v>325</v>
      </c>
      <c r="B559" s="4" t="s">
        <v>326</v>
      </c>
      <c r="C559" s="5">
        <f aca="true" t="shared" si="88" ref="C559:F562">C560</f>
        <v>0</v>
      </c>
      <c r="D559" s="5">
        <v>779000</v>
      </c>
      <c r="E559" s="5">
        <f t="shared" si="88"/>
        <v>0</v>
      </c>
      <c r="F559" s="5">
        <f t="shared" si="88"/>
        <v>779000</v>
      </c>
    </row>
    <row r="560" spans="1:6" ht="12.75">
      <c r="A560" s="7" t="s">
        <v>274</v>
      </c>
      <c r="B560" s="4" t="s">
        <v>89</v>
      </c>
      <c r="C560" s="5">
        <f t="shared" si="88"/>
        <v>0</v>
      </c>
      <c r="D560" s="5">
        <v>779000</v>
      </c>
      <c r="E560" s="5">
        <f t="shared" si="88"/>
        <v>0</v>
      </c>
      <c r="F560" s="5">
        <f t="shared" si="88"/>
        <v>779000</v>
      </c>
    </row>
    <row r="561" spans="1:6" ht="12.75">
      <c r="A561" s="7" t="s">
        <v>283</v>
      </c>
      <c r="B561" s="4" t="s">
        <v>284</v>
      </c>
      <c r="C561" s="5">
        <f t="shared" si="88"/>
        <v>0</v>
      </c>
      <c r="D561" s="5">
        <v>779000</v>
      </c>
      <c r="E561" s="5">
        <f t="shared" si="88"/>
        <v>0</v>
      </c>
      <c r="F561" s="5">
        <f t="shared" si="88"/>
        <v>779000</v>
      </c>
    </row>
    <row r="562" spans="1:6" ht="26.25">
      <c r="A562" s="7" t="s">
        <v>285</v>
      </c>
      <c r="B562" s="4" t="s">
        <v>286</v>
      </c>
      <c r="C562" s="5">
        <f t="shared" si="88"/>
        <v>0</v>
      </c>
      <c r="D562" s="5">
        <v>779000</v>
      </c>
      <c r="E562" s="5">
        <f t="shared" si="88"/>
        <v>0</v>
      </c>
      <c r="F562" s="5">
        <f t="shared" si="88"/>
        <v>779000</v>
      </c>
    </row>
    <row r="563" spans="1:6" ht="12.75">
      <c r="A563" s="7" t="s">
        <v>287</v>
      </c>
      <c r="B563" s="4" t="s">
        <v>288</v>
      </c>
      <c r="C563" s="5"/>
      <c r="D563" s="5">
        <v>779000</v>
      </c>
      <c r="E563" s="5"/>
      <c r="F563" s="5">
        <f>D563+E563</f>
        <v>779000</v>
      </c>
    </row>
    <row r="564" spans="1:6" ht="12.75">
      <c r="A564" s="7" t="s">
        <v>327</v>
      </c>
      <c r="B564" s="4" t="s">
        <v>328</v>
      </c>
      <c r="C564" s="5">
        <f>C565</f>
        <v>0</v>
      </c>
      <c r="D564" s="5">
        <v>0</v>
      </c>
      <c r="E564" s="5">
        <f>E565</f>
        <v>0</v>
      </c>
      <c r="F564" s="5">
        <f>F565</f>
        <v>0</v>
      </c>
    </row>
    <row r="565" spans="1:6" ht="12.75">
      <c r="A565" s="7" t="s">
        <v>274</v>
      </c>
      <c r="B565" s="4" t="s">
        <v>89</v>
      </c>
      <c r="C565" s="5">
        <f>C566+C569</f>
        <v>0</v>
      </c>
      <c r="D565" s="5">
        <v>0</v>
      </c>
      <c r="E565" s="5">
        <f>E566+E569</f>
        <v>0</v>
      </c>
      <c r="F565" s="5">
        <f>F566+F569</f>
        <v>0</v>
      </c>
    </row>
    <row r="566" spans="1:6" ht="26.25">
      <c r="A566" s="7" t="s">
        <v>291</v>
      </c>
      <c r="B566" s="4" t="s">
        <v>292</v>
      </c>
      <c r="C566" s="5">
        <f aca="true" t="shared" si="89" ref="C566:F567">C567</f>
        <v>0</v>
      </c>
      <c r="D566" s="5">
        <v>0</v>
      </c>
      <c r="E566" s="5">
        <f t="shared" si="89"/>
        <v>0</v>
      </c>
      <c r="F566" s="5">
        <f t="shared" si="89"/>
        <v>0</v>
      </c>
    </row>
    <row r="567" spans="1:6" ht="12.75">
      <c r="A567" s="7" t="s">
        <v>293</v>
      </c>
      <c r="B567" s="4" t="s">
        <v>294</v>
      </c>
      <c r="C567" s="5">
        <f t="shared" si="89"/>
        <v>0</v>
      </c>
      <c r="D567" s="5">
        <v>0</v>
      </c>
      <c r="E567" s="5">
        <f t="shared" si="89"/>
        <v>0</v>
      </c>
      <c r="F567" s="5">
        <f t="shared" si="89"/>
        <v>0</v>
      </c>
    </row>
    <row r="568" spans="1:6" ht="12.75">
      <c r="A568" s="7" t="s">
        <v>295</v>
      </c>
      <c r="B568" s="4" t="s">
        <v>296</v>
      </c>
      <c r="C568" s="5"/>
      <c r="D568" s="5"/>
      <c r="E568" s="5"/>
      <c r="F568" s="5"/>
    </row>
    <row r="569" spans="1:6" ht="12.75">
      <c r="A569" s="7" t="s">
        <v>98</v>
      </c>
      <c r="B569" s="4" t="s">
        <v>99</v>
      </c>
      <c r="C569" s="5">
        <f aca="true" t="shared" si="90" ref="C569:F570">C570</f>
        <v>0</v>
      </c>
      <c r="D569" s="5">
        <v>0</v>
      </c>
      <c r="E569" s="5">
        <f t="shared" si="90"/>
        <v>0</v>
      </c>
      <c r="F569" s="5">
        <f t="shared" si="90"/>
        <v>0</v>
      </c>
    </row>
    <row r="570" spans="1:6" ht="12.75">
      <c r="A570" s="7" t="s">
        <v>100</v>
      </c>
      <c r="B570" s="4" t="s">
        <v>101</v>
      </c>
      <c r="C570" s="5">
        <f t="shared" si="90"/>
        <v>0</v>
      </c>
      <c r="D570" s="5">
        <v>0</v>
      </c>
      <c r="E570" s="5">
        <f t="shared" si="90"/>
        <v>0</v>
      </c>
      <c r="F570" s="5">
        <f t="shared" si="90"/>
        <v>0</v>
      </c>
    </row>
    <row r="571" spans="1:6" ht="12.75">
      <c r="A571" s="7" t="s">
        <v>102</v>
      </c>
      <c r="B571" s="4" t="s">
        <v>103</v>
      </c>
      <c r="C571" s="5">
        <f>C573+C572</f>
        <v>0</v>
      </c>
      <c r="D571" s="5">
        <v>0</v>
      </c>
      <c r="E571" s="5">
        <f>E573+E572</f>
        <v>0</v>
      </c>
      <c r="F571" s="5">
        <f>F573+F572</f>
        <v>0</v>
      </c>
    </row>
    <row r="572" spans="1:6" ht="12.75">
      <c r="A572" s="7" t="s">
        <v>106</v>
      </c>
      <c r="B572" s="4" t="s">
        <v>107</v>
      </c>
      <c r="C572" s="5"/>
      <c r="D572" s="5"/>
      <c r="E572" s="5"/>
      <c r="F572" s="5"/>
    </row>
    <row r="573" spans="1:6" ht="12.75">
      <c r="A573" s="7" t="s">
        <v>110</v>
      </c>
      <c r="B573" s="4" t="s">
        <v>111</v>
      </c>
      <c r="C573" s="5"/>
      <c r="D573" s="5"/>
      <c r="E573" s="5"/>
      <c r="F573" s="5"/>
    </row>
    <row r="574" spans="1:6" ht="12.75">
      <c r="A574" s="7" t="s">
        <v>329</v>
      </c>
      <c r="B574" s="4" t="s">
        <v>330</v>
      </c>
      <c r="C574" s="5">
        <f>C575+C594</f>
        <v>0</v>
      </c>
      <c r="D574" s="5">
        <v>148742000</v>
      </c>
      <c r="E574" s="5">
        <f>E575+E594</f>
        <v>-8150000</v>
      </c>
      <c r="F574" s="5">
        <f>F575+F594</f>
        <v>140592000</v>
      </c>
    </row>
    <row r="575" spans="1:6" ht="12.75">
      <c r="A575" s="7" t="s">
        <v>352</v>
      </c>
      <c r="B575" s="4" t="s">
        <v>334</v>
      </c>
      <c r="C575" s="5">
        <f>C576</f>
        <v>0</v>
      </c>
      <c r="D575" s="5">
        <v>148742000</v>
      </c>
      <c r="E575" s="5">
        <f>E576</f>
        <v>-8150000</v>
      </c>
      <c r="F575" s="5">
        <f>F576</f>
        <v>140592000</v>
      </c>
    </row>
    <row r="576" spans="1:7" ht="12.75">
      <c r="A576" s="7" t="s">
        <v>274</v>
      </c>
      <c r="B576" s="4" t="s">
        <v>89</v>
      </c>
      <c r="C576" s="5">
        <f>C577+C580+C584+C589</f>
        <v>0</v>
      </c>
      <c r="D576" s="5">
        <v>148742000</v>
      </c>
      <c r="E576" s="5">
        <f>E577+E580+E584+E589</f>
        <v>-8150000</v>
      </c>
      <c r="F576" s="5">
        <f>F577+F580+F584+F589</f>
        <v>140592000</v>
      </c>
      <c r="G576" s="12"/>
    </row>
    <row r="577" spans="1:6" ht="12.75">
      <c r="A577" s="7" t="s">
        <v>275</v>
      </c>
      <c r="B577" s="4" t="s">
        <v>276</v>
      </c>
      <c r="C577" s="5">
        <f aca="true" t="shared" si="91" ref="C577:F578">C578</f>
        <v>0</v>
      </c>
      <c r="D577" s="5">
        <v>0</v>
      </c>
      <c r="E577" s="5">
        <f t="shared" si="91"/>
        <v>0</v>
      </c>
      <c r="F577" s="5">
        <f t="shared" si="91"/>
        <v>0</v>
      </c>
    </row>
    <row r="578" spans="1:6" ht="12.75">
      <c r="A578" s="7" t="s">
        <v>277</v>
      </c>
      <c r="B578" s="4" t="s">
        <v>278</v>
      </c>
      <c r="C578" s="5">
        <f t="shared" si="91"/>
        <v>0</v>
      </c>
      <c r="D578" s="5">
        <v>0</v>
      </c>
      <c r="E578" s="5">
        <f t="shared" si="91"/>
        <v>0</v>
      </c>
      <c r="F578" s="5">
        <f t="shared" si="91"/>
        <v>0</v>
      </c>
    </row>
    <row r="579" spans="1:6" ht="12.75">
      <c r="A579" s="7" t="s">
        <v>281</v>
      </c>
      <c r="B579" s="4" t="s">
        <v>282</v>
      </c>
      <c r="C579" s="5"/>
      <c r="D579" s="5"/>
      <c r="E579" s="5"/>
      <c r="F579" s="5"/>
    </row>
    <row r="580" spans="1:6" ht="12.75">
      <c r="A580" s="7" t="s">
        <v>283</v>
      </c>
      <c r="B580" s="4" t="s">
        <v>284</v>
      </c>
      <c r="C580" s="5">
        <f>C581</f>
        <v>0</v>
      </c>
      <c r="D580" s="5">
        <v>11656000</v>
      </c>
      <c r="E580" s="5">
        <f>E581</f>
        <v>0</v>
      </c>
      <c r="F580" s="5">
        <f>F581</f>
        <v>11656000</v>
      </c>
    </row>
    <row r="581" spans="1:6" ht="26.25">
      <c r="A581" s="7" t="s">
        <v>285</v>
      </c>
      <c r="B581" s="4" t="s">
        <v>286</v>
      </c>
      <c r="C581" s="5">
        <f>C583+C582</f>
        <v>0</v>
      </c>
      <c r="D581" s="5">
        <v>11656000</v>
      </c>
      <c r="E581" s="5">
        <f>E583+E582</f>
        <v>0</v>
      </c>
      <c r="F581" s="5">
        <f>F583+F582</f>
        <v>11656000</v>
      </c>
    </row>
    <row r="582" spans="1:6" ht="12.75">
      <c r="A582" s="7" t="s">
        <v>287</v>
      </c>
      <c r="B582" s="4" t="s">
        <v>288</v>
      </c>
      <c r="C582" s="5"/>
      <c r="D582" s="5">
        <v>1290000</v>
      </c>
      <c r="E582" s="5"/>
      <c r="F582" s="5">
        <f>D582+E582</f>
        <v>1290000</v>
      </c>
    </row>
    <row r="583" spans="1:6" ht="12.75">
      <c r="A583" s="7" t="s">
        <v>289</v>
      </c>
      <c r="B583" s="4" t="s">
        <v>290</v>
      </c>
      <c r="C583" s="5"/>
      <c r="D583" s="5">
        <v>10366000</v>
      </c>
      <c r="E583" s="5"/>
      <c r="F583" s="5">
        <f>D583+E583</f>
        <v>10366000</v>
      </c>
    </row>
    <row r="584" spans="1:6" ht="26.25">
      <c r="A584" s="7" t="s">
        <v>90</v>
      </c>
      <c r="B584" s="4" t="s">
        <v>91</v>
      </c>
      <c r="C584" s="5">
        <f>C585</f>
        <v>0</v>
      </c>
      <c r="D584" s="5">
        <v>83242000</v>
      </c>
      <c r="E584" s="5">
        <f>E585</f>
        <v>0</v>
      </c>
      <c r="F584" s="5">
        <f>F585</f>
        <v>83242000</v>
      </c>
    </row>
    <row r="585" spans="1:6" ht="12.75">
      <c r="A585" s="7" t="s">
        <v>92</v>
      </c>
      <c r="B585" s="4" t="s">
        <v>93</v>
      </c>
      <c r="C585" s="5">
        <f>C586+C587+C588</f>
        <v>0</v>
      </c>
      <c r="D585" s="5">
        <v>83242000</v>
      </c>
      <c r="E585" s="5">
        <f>E586+E587+E588</f>
        <v>0</v>
      </c>
      <c r="F585" s="5">
        <f>F586+F587+F588</f>
        <v>83242000</v>
      </c>
    </row>
    <row r="586" spans="1:6" ht="12.75">
      <c r="A586" s="7" t="s">
        <v>94</v>
      </c>
      <c r="B586" s="4" t="s">
        <v>95</v>
      </c>
      <c r="C586" s="5"/>
      <c r="D586" s="5">
        <v>11879000</v>
      </c>
      <c r="E586" s="5"/>
      <c r="F586" s="5">
        <f>D586+E586</f>
        <v>11879000</v>
      </c>
    </row>
    <row r="587" spans="1:6" ht="12.75">
      <c r="A587" s="7" t="s">
        <v>96</v>
      </c>
      <c r="B587" s="4" t="s">
        <v>97</v>
      </c>
      <c r="C587" s="5"/>
      <c r="D587" s="5">
        <v>67311000</v>
      </c>
      <c r="E587" s="5"/>
      <c r="F587" s="5">
        <f>D587+E587</f>
        <v>67311000</v>
      </c>
    </row>
    <row r="588" spans="1:6" ht="12.75">
      <c r="A588" s="7" t="s">
        <v>295</v>
      </c>
      <c r="B588" s="4" t="s">
        <v>297</v>
      </c>
      <c r="C588" s="5"/>
      <c r="D588" s="5">
        <v>4052000</v>
      </c>
      <c r="E588" s="5"/>
      <c r="F588" s="5">
        <f>D588+E588</f>
        <v>4052000</v>
      </c>
    </row>
    <row r="589" spans="1:6" ht="12.75">
      <c r="A589" s="7" t="s">
        <v>98</v>
      </c>
      <c r="B589" s="4" t="s">
        <v>99</v>
      </c>
      <c r="C589" s="5">
        <f aca="true" t="shared" si="92" ref="C589:F590">C590</f>
        <v>0</v>
      </c>
      <c r="D589" s="5">
        <v>53844000</v>
      </c>
      <c r="E589" s="5">
        <f t="shared" si="92"/>
        <v>-8150000</v>
      </c>
      <c r="F589" s="5">
        <f t="shared" si="92"/>
        <v>45694000</v>
      </c>
    </row>
    <row r="590" spans="1:6" ht="12.75">
      <c r="A590" s="7" t="s">
        <v>100</v>
      </c>
      <c r="B590" s="4" t="s">
        <v>101</v>
      </c>
      <c r="C590" s="5">
        <f t="shared" si="92"/>
        <v>0</v>
      </c>
      <c r="D590" s="5">
        <v>53844000</v>
      </c>
      <c r="E590" s="5">
        <f t="shared" si="92"/>
        <v>-8150000</v>
      </c>
      <c r="F590" s="5">
        <f t="shared" si="92"/>
        <v>45694000</v>
      </c>
    </row>
    <row r="591" spans="1:6" ht="12.75">
      <c r="A591" s="7" t="s">
        <v>102</v>
      </c>
      <c r="B591" s="4" t="s">
        <v>103</v>
      </c>
      <c r="C591" s="5">
        <f>C592+C593</f>
        <v>0</v>
      </c>
      <c r="D591" s="5">
        <v>53844000</v>
      </c>
      <c r="E591" s="5">
        <f>E592+E593</f>
        <v>-8150000</v>
      </c>
      <c r="F591" s="5">
        <f>F592+F593</f>
        <v>45694000</v>
      </c>
    </row>
    <row r="592" spans="1:6" ht="12.75">
      <c r="A592" s="7" t="s">
        <v>106</v>
      </c>
      <c r="B592" s="4" t="s">
        <v>107</v>
      </c>
      <c r="C592" s="5"/>
      <c r="D592" s="5">
        <v>1000000</v>
      </c>
      <c r="E592" s="5"/>
      <c r="F592" s="5">
        <f>D592+E592</f>
        <v>1000000</v>
      </c>
    </row>
    <row r="593" spans="1:6" ht="12.75">
      <c r="A593" s="7" t="s">
        <v>110</v>
      </c>
      <c r="B593" s="4" t="s">
        <v>111</v>
      </c>
      <c r="C593" s="5"/>
      <c r="D593" s="5">
        <v>52844000</v>
      </c>
      <c r="E593" s="5">
        <f>-4000000-4000000-150000</f>
        <v>-8150000</v>
      </c>
      <c r="F593" s="5">
        <f>D593+E593</f>
        <v>44694000</v>
      </c>
    </row>
    <row r="594" spans="1:6" ht="12.75">
      <c r="A594" s="7" t="s">
        <v>335</v>
      </c>
      <c r="B594" s="4" t="s">
        <v>336</v>
      </c>
      <c r="C594" s="5">
        <f aca="true" t="shared" si="93" ref="C594:F597">C595</f>
        <v>0</v>
      </c>
      <c r="D594" s="5">
        <v>0</v>
      </c>
      <c r="E594" s="5">
        <f t="shared" si="93"/>
        <v>0</v>
      </c>
      <c r="F594" s="5">
        <f t="shared" si="93"/>
        <v>0</v>
      </c>
    </row>
    <row r="595" spans="1:6" ht="12.75">
      <c r="A595" s="7" t="s">
        <v>274</v>
      </c>
      <c r="B595" s="4" t="s">
        <v>89</v>
      </c>
      <c r="C595" s="5">
        <f t="shared" si="93"/>
        <v>0</v>
      </c>
      <c r="D595" s="5">
        <v>0</v>
      </c>
      <c r="E595" s="5">
        <f t="shared" si="93"/>
        <v>0</v>
      </c>
      <c r="F595" s="5">
        <f t="shared" si="93"/>
        <v>0</v>
      </c>
    </row>
    <row r="596" spans="1:6" ht="12.75">
      <c r="A596" s="7" t="s">
        <v>98</v>
      </c>
      <c r="B596" s="4" t="s">
        <v>99</v>
      </c>
      <c r="C596" s="5">
        <f t="shared" si="93"/>
        <v>0</v>
      </c>
      <c r="D596" s="5">
        <v>0</v>
      </c>
      <c r="E596" s="5">
        <f t="shared" si="93"/>
        <v>0</v>
      </c>
      <c r="F596" s="5">
        <f t="shared" si="93"/>
        <v>0</v>
      </c>
    </row>
    <row r="597" spans="1:6" ht="12.75">
      <c r="A597" s="7" t="s">
        <v>100</v>
      </c>
      <c r="B597" s="4" t="s">
        <v>101</v>
      </c>
      <c r="C597" s="5">
        <f t="shared" si="93"/>
        <v>0</v>
      </c>
      <c r="D597" s="5">
        <v>0</v>
      </c>
      <c r="E597" s="5">
        <f t="shared" si="93"/>
        <v>0</v>
      </c>
      <c r="F597" s="5">
        <f t="shared" si="93"/>
        <v>0</v>
      </c>
    </row>
    <row r="598" spans="1:6" ht="12.75">
      <c r="A598" s="7" t="s">
        <v>102</v>
      </c>
      <c r="B598" s="4" t="s">
        <v>103</v>
      </c>
      <c r="C598" s="5">
        <f>C600+C599</f>
        <v>0</v>
      </c>
      <c r="D598" s="5">
        <v>0</v>
      </c>
      <c r="E598" s="5">
        <f>E600+E599</f>
        <v>0</v>
      </c>
      <c r="F598" s="5">
        <f>F600+F599</f>
        <v>0</v>
      </c>
    </row>
    <row r="599" spans="1:6" ht="12.75">
      <c r="A599" s="7" t="s">
        <v>106</v>
      </c>
      <c r="B599" s="4" t="s">
        <v>107</v>
      </c>
      <c r="C599" s="5"/>
      <c r="D599" s="5">
        <v>0</v>
      </c>
      <c r="E599" s="5"/>
      <c r="F599" s="5">
        <f>D599+E599</f>
        <v>0</v>
      </c>
    </row>
    <row r="600" spans="1:6" ht="12.75">
      <c r="A600" s="7" t="s">
        <v>110</v>
      </c>
      <c r="B600" s="4" t="s">
        <v>111</v>
      </c>
      <c r="C600" s="5"/>
      <c r="D600" s="5">
        <v>0</v>
      </c>
      <c r="E600" s="5"/>
      <c r="F600" s="5">
        <f>D600+E600</f>
        <v>0</v>
      </c>
    </row>
    <row r="601" spans="1:6" ht="12.75">
      <c r="A601" s="13" t="s">
        <v>358</v>
      </c>
      <c r="B601" s="14" t="s">
        <v>359</v>
      </c>
      <c r="C601" s="17">
        <f>C447-C470</f>
        <v>0</v>
      </c>
      <c r="D601" s="17">
        <v>-62500000</v>
      </c>
      <c r="E601" s="17">
        <f>E447-E470</f>
        <v>0</v>
      </c>
      <c r="F601" s="17">
        <f>F447-F470</f>
        <v>-62500000</v>
      </c>
    </row>
    <row r="602" spans="1:6" ht="409.5">
      <c r="A602" s="13" t="s">
        <v>360</v>
      </c>
      <c r="B602" s="14" t="s">
        <v>361</v>
      </c>
      <c r="C602" s="17">
        <f>C292-C334</f>
        <v>0</v>
      </c>
      <c r="D602" s="17">
        <v>0</v>
      </c>
      <c r="E602" s="17">
        <f>E292-E334</f>
        <v>0</v>
      </c>
      <c r="F602" s="17">
        <f>F292-F334</f>
        <v>0</v>
      </c>
    </row>
    <row r="603" spans="1:6" ht="409.5">
      <c r="A603" s="13" t="s">
        <v>362</v>
      </c>
      <c r="B603" s="14" t="s">
        <v>363</v>
      </c>
      <c r="C603" s="17">
        <f>C5-C64</f>
        <v>0</v>
      </c>
      <c r="D603" s="17">
        <v>-62500000</v>
      </c>
      <c r="E603" s="17">
        <f>E5-E64</f>
        <v>0</v>
      </c>
      <c r="F603" s="17">
        <f>F5-F64</f>
        <v>-62500000</v>
      </c>
    </row>
    <row r="606" spans="4:6" ht="12.75">
      <c r="D606" s="12"/>
      <c r="E606" s="12"/>
      <c r="F606" s="12"/>
    </row>
    <row r="607" spans="4:6" ht="12.75">
      <c r="D607" s="12"/>
      <c r="E607" s="12"/>
      <c r="F607" s="12"/>
    </row>
    <row r="608" spans="4:6" ht="12.75">
      <c r="D608" s="12"/>
      <c r="E608" s="12"/>
      <c r="F608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0">
      <selection activeCell="C1" sqref="C1:C16384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4">
        <f>D13</f>
        <v>685000</v>
      </c>
      <c r="B1" s="22"/>
      <c r="C1" s="21"/>
    </row>
    <row r="2" spans="1:6" ht="12.75" customHeight="1">
      <c r="A2" s="23" t="s">
        <v>417</v>
      </c>
      <c r="B2" s="23"/>
      <c r="C2" s="23"/>
      <c r="D2" s="23"/>
      <c r="E2" s="23"/>
      <c r="F2" s="23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C6+C10</f>
        <v>0</v>
      </c>
      <c r="D5" s="5">
        <f>D6+D10</f>
        <v>685000</v>
      </c>
      <c r="E5" s="5">
        <f>E6+E10</f>
        <v>0</v>
      </c>
      <c r="F5" s="5">
        <f>F6+F10</f>
        <v>685000</v>
      </c>
      <c r="G5" s="12"/>
    </row>
    <row r="6" spans="1:6" ht="12.75">
      <c r="A6" s="7" t="s">
        <v>47</v>
      </c>
      <c r="B6" s="4" t="s">
        <v>48</v>
      </c>
      <c r="C6" s="5">
        <f aca="true" t="shared" si="0" ref="C6:F8">C7</f>
        <v>0</v>
      </c>
      <c r="D6" s="5">
        <f t="shared" si="0"/>
        <v>103000</v>
      </c>
      <c r="E6" s="5">
        <f t="shared" si="0"/>
        <v>0</v>
      </c>
      <c r="F6" s="5">
        <f t="shared" si="0"/>
        <v>103000</v>
      </c>
    </row>
    <row r="7" spans="1:6" ht="12.75">
      <c r="A7" s="7" t="s">
        <v>195</v>
      </c>
      <c r="B7" s="4" t="s">
        <v>50</v>
      </c>
      <c r="C7" s="5">
        <f t="shared" si="0"/>
        <v>0</v>
      </c>
      <c r="D7" s="5">
        <f t="shared" si="0"/>
        <v>103000</v>
      </c>
      <c r="E7" s="5">
        <f t="shared" si="0"/>
        <v>0</v>
      </c>
      <c r="F7" s="5">
        <f t="shared" si="0"/>
        <v>103000</v>
      </c>
    </row>
    <row r="8" spans="1:6" ht="39">
      <c r="A8" s="7" t="s">
        <v>347</v>
      </c>
      <c r="B8" s="20">
        <v>4208</v>
      </c>
      <c r="C8" s="5">
        <f t="shared" si="0"/>
        <v>0</v>
      </c>
      <c r="D8" s="5">
        <f>D9</f>
        <v>103000</v>
      </c>
      <c r="E8" s="5">
        <f t="shared" si="0"/>
        <v>0</v>
      </c>
      <c r="F8" s="5">
        <f t="shared" si="0"/>
        <v>103000</v>
      </c>
    </row>
    <row r="9" spans="1:6" ht="26.25">
      <c r="A9" s="7" t="s">
        <v>418</v>
      </c>
      <c r="B9" s="20">
        <v>420875</v>
      </c>
      <c r="C9" s="5">
        <v>0</v>
      </c>
      <c r="D9" s="5">
        <f>D25</f>
        <v>103000</v>
      </c>
      <c r="E9" s="5">
        <v>0</v>
      </c>
      <c r="F9" s="5">
        <f>D9+E9</f>
        <v>103000</v>
      </c>
    </row>
    <row r="10" spans="1:6" ht="26.25">
      <c r="A10" s="7" t="s">
        <v>210</v>
      </c>
      <c r="B10" s="20">
        <v>4808</v>
      </c>
      <c r="C10" s="5">
        <f aca="true" t="shared" si="1" ref="C10:F11">C11</f>
        <v>0</v>
      </c>
      <c r="D10" s="5">
        <f t="shared" si="1"/>
        <v>582000</v>
      </c>
      <c r="E10" s="5">
        <f t="shared" si="1"/>
        <v>0</v>
      </c>
      <c r="F10" s="5">
        <f t="shared" si="1"/>
        <v>582000</v>
      </c>
    </row>
    <row r="11" spans="1:6" ht="12.75">
      <c r="A11" s="7" t="s">
        <v>419</v>
      </c>
      <c r="B11" s="20">
        <v>4800831</v>
      </c>
      <c r="C11" s="5">
        <f t="shared" si="1"/>
        <v>0</v>
      </c>
      <c r="D11" s="5">
        <f t="shared" si="1"/>
        <v>582000</v>
      </c>
      <c r="E11" s="5">
        <f t="shared" si="1"/>
        <v>0</v>
      </c>
      <c r="F11" s="5">
        <f t="shared" si="1"/>
        <v>582000</v>
      </c>
    </row>
    <row r="12" spans="1:6" ht="12.75">
      <c r="A12" s="7" t="s">
        <v>410</v>
      </c>
      <c r="B12" s="20">
        <v>480083103</v>
      </c>
      <c r="C12" s="5"/>
      <c r="D12" s="5">
        <f>D28</f>
        <v>582000</v>
      </c>
      <c r="E12" s="5"/>
      <c r="F12" s="5">
        <f>D12+E12</f>
        <v>582000</v>
      </c>
    </row>
    <row r="13" spans="1:9" ht="12.75">
      <c r="A13" s="7" t="s">
        <v>219</v>
      </c>
      <c r="B13" s="4" t="s">
        <v>220</v>
      </c>
      <c r="C13" s="5">
        <f aca="true" t="shared" si="2" ref="C13:F17">C14</f>
        <v>0</v>
      </c>
      <c r="D13" s="5">
        <f t="shared" si="2"/>
        <v>685000</v>
      </c>
      <c r="E13" s="5">
        <f t="shared" si="2"/>
        <v>0</v>
      </c>
      <c r="F13" s="5">
        <f t="shared" si="2"/>
        <v>685000</v>
      </c>
      <c r="G13" s="12"/>
      <c r="H13" s="12"/>
      <c r="I13" s="12"/>
    </row>
    <row r="14" spans="1:6" ht="12.75">
      <c r="A14" s="7" t="s">
        <v>350</v>
      </c>
      <c r="B14" s="4" t="s">
        <v>314</v>
      </c>
      <c r="C14" s="5">
        <f t="shared" si="2"/>
        <v>0</v>
      </c>
      <c r="D14" s="5">
        <f t="shared" si="2"/>
        <v>685000</v>
      </c>
      <c r="E14" s="5">
        <f t="shared" si="2"/>
        <v>0</v>
      </c>
      <c r="F14" s="5">
        <f t="shared" si="2"/>
        <v>685000</v>
      </c>
    </row>
    <row r="15" spans="1:6" ht="26.25">
      <c r="A15" s="7" t="s">
        <v>345</v>
      </c>
      <c r="B15" s="4" t="s">
        <v>322</v>
      </c>
      <c r="C15" s="5">
        <f t="shared" si="2"/>
        <v>0</v>
      </c>
      <c r="D15" s="5">
        <f t="shared" si="2"/>
        <v>685000</v>
      </c>
      <c r="E15" s="5">
        <f t="shared" si="2"/>
        <v>0</v>
      </c>
      <c r="F15" s="5">
        <f t="shared" si="2"/>
        <v>685000</v>
      </c>
    </row>
    <row r="16" spans="1:6" ht="12.75">
      <c r="A16" s="7" t="s">
        <v>274</v>
      </c>
      <c r="B16" s="4" t="s">
        <v>89</v>
      </c>
      <c r="C16" s="5">
        <f t="shared" si="2"/>
        <v>0</v>
      </c>
      <c r="D16" s="5">
        <f t="shared" si="2"/>
        <v>685000</v>
      </c>
      <c r="E16" s="5">
        <f t="shared" si="2"/>
        <v>0</v>
      </c>
      <c r="F16" s="5">
        <f t="shared" si="2"/>
        <v>685000</v>
      </c>
    </row>
    <row r="17" spans="1:6" ht="26.25">
      <c r="A17" s="7" t="s">
        <v>90</v>
      </c>
      <c r="B17" s="4" t="s">
        <v>91</v>
      </c>
      <c r="C17" s="5">
        <f t="shared" si="2"/>
        <v>0</v>
      </c>
      <c r="D17" s="5">
        <f t="shared" si="2"/>
        <v>685000</v>
      </c>
      <c r="E17" s="5">
        <f t="shared" si="2"/>
        <v>0</v>
      </c>
      <c r="F17" s="5">
        <f t="shared" si="2"/>
        <v>685000</v>
      </c>
    </row>
    <row r="18" spans="1:6" ht="12.75">
      <c r="A18" s="7" t="s">
        <v>419</v>
      </c>
      <c r="B18" s="20">
        <v>580831</v>
      </c>
      <c r="C18" s="5">
        <f>C19+C20</f>
        <v>0</v>
      </c>
      <c r="D18" s="5">
        <f>D19+D20</f>
        <v>685000</v>
      </c>
      <c r="E18" s="5">
        <f>E19+E20</f>
        <v>0</v>
      </c>
      <c r="F18" s="5">
        <f>F19+F20</f>
        <v>685000</v>
      </c>
    </row>
    <row r="19" spans="1:6" ht="12.75">
      <c r="A19" s="7" t="s">
        <v>94</v>
      </c>
      <c r="B19" s="20">
        <v>58083101</v>
      </c>
      <c r="C19" s="5"/>
      <c r="D19" s="5">
        <f>D35</f>
        <v>103000</v>
      </c>
      <c r="E19" s="5"/>
      <c r="F19" s="5">
        <f>D19+E19</f>
        <v>103000</v>
      </c>
    </row>
    <row r="20" spans="1:6" ht="12.75">
      <c r="A20" s="7" t="s">
        <v>96</v>
      </c>
      <c r="B20" s="20">
        <v>58083102</v>
      </c>
      <c r="C20" s="5"/>
      <c r="D20" s="5">
        <f>D36</f>
        <v>582000</v>
      </c>
      <c r="E20" s="5"/>
      <c r="F20" s="5">
        <f>D20+E20</f>
        <v>582000</v>
      </c>
    </row>
    <row r="21" spans="1:6" ht="26.25">
      <c r="A21" s="7" t="s">
        <v>346</v>
      </c>
      <c r="B21" s="4" t="s">
        <v>141</v>
      </c>
      <c r="C21" s="5">
        <f>C22+C26</f>
        <v>0</v>
      </c>
      <c r="D21" s="5">
        <f>D22+D26</f>
        <v>685000</v>
      </c>
      <c r="E21" s="5">
        <f>E22+E26</f>
        <v>0</v>
      </c>
      <c r="F21" s="5">
        <f>F22+F26</f>
        <v>685000</v>
      </c>
    </row>
    <row r="22" spans="1:6" ht="12.75">
      <c r="A22" s="7" t="s">
        <v>47</v>
      </c>
      <c r="B22" s="4" t="s">
        <v>48</v>
      </c>
      <c r="C22" s="5">
        <f aca="true" t="shared" si="3" ref="C22:F24">C23</f>
        <v>0</v>
      </c>
      <c r="D22" s="5">
        <f t="shared" si="3"/>
        <v>103000</v>
      </c>
      <c r="E22" s="5">
        <f t="shared" si="3"/>
        <v>0</v>
      </c>
      <c r="F22" s="5">
        <f t="shared" si="3"/>
        <v>103000</v>
      </c>
    </row>
    <row r="23" spans="1:6" ht="12.75">
      <c r="A23" s="7" t="s">
        <v>195</v>
      </c>
      <c r="B23" s="4" t="s">
        <v>50</v>
      </c>
      <c r="C23" s="5">
        <f t="shared" si="3"/>
        <v>0</v>
      </c>
      <c r="D23" s="5">
        <f t="shared" si="3"/>
        <v>103000</v>
      </c>
      <c r="E23" s="5">
        <f t="shared" si="3"/>
        <v>0</v>
      </c>
      <c r="F23" s="5">
        <f t="shared" si="3"/>
        <v>103000</v>
      </c>
    </row>
    <row r="24" spans="1:6" ht="39">
      <c r="A24" s="7" t="s">
        <v>347</v>
      </c>
      <c r="B24" s="20">
        <v>4208</v>
      </c>
      <c r="C24" s="5">
        <f t="shared" si="3"/>
        <v>0</v>
      </c>
      <c r="D24" s="5">
        <f>D25</f>
        <v>103000</v>
      </c>
      <c r="E24" s="5">
        <f t="shared" si="3"/>
        <v>0</v>
      </c>
      <c r="F24" s="5">
        <f t="shared" si="3"/>
        <v>103000</v>
      </c>
    </row>
    <row r="25" spans="1:6" ht="26.25">
      <c r="A25" s="7" t="s">
        <v>418</v>
      </c>
      <c r="B25" s="20">
        <v>420875</v>
      </c>
      <c r="C25" s="5">
        <v>0</v>
      </c>
      <c r="D25" s="5">
        <v>103000</v>
      </c>
      <c r="E25" s="5">
        <v>0</v>
      </c>
      <c r="F25" s="5">
        <f>D25+E25</f>
        <v>103000</v>
      </c>
    </row>
    <row r="26" spans="1:6" ht="26.25">
      <c r="A26" s="7" t="s">
        <v>210</v>
      </c>
      <c r="B26" s="20">
        <v>4808</v>
      </c>
      <c r="C26" s="5">
        <f aca="true" t="shared" si="4" ref="C26:F27">C27</f>
        <v>0</v>
      </c>
      <c r="D26" s="5">
        <f>D27</f>
        <v>582000</v>
      </c>
      <c r="E26" s="5">
        <f t="shared" si="4"/>
        <v>0</v>
      </c>
      <c r="F26" s="5">
        <f t="shared" si="4"/>
        <v>582000</v>
      </c>
    </row>
    <row r="27" spans="1:6" ht="12.75">
      <c r="A27" s="7" t="s">
        <v>419</v>
      </c>
      <c r="B27" s="20">
        <v>4800831</v>
      </c>
      <c r="C27" s="5">
        <f t="shared" si="4"/>
        <v>0</v>
      </c>
      <c r="D27" s="5">
        <f>D28</f>
        <v>582000</v>
      </c>
      <c r="E27" s="5">
        <f t="shared" si="4"/>
        <v>0</v>
      </c>
      <c r="F27" s="5">
        <f t="shared" si="4"/>
        <v>582000</v>
      </c>
    </row>
    <row r="28" spans="1:6" ht="12.75">
      <c r="A28" s="7" t="s">
        <v>410</v>
      </c>
      <c r="B28" s="20">
        <v>480083103</v>
      </c>
      <c r="C28" s="5"/>
      <c r="D28" s="5">
        <v>582000</v>
      </c>
      <c r="E28" s="5"/>
      <c r="F28" s="5">
        <f>D28+E28</f>
        <v>582000</v>
      </c>
    </row>
    <row r="29" spans="1:7" ht="26.25">
      <c r="A29" s="7" t="s">
        <v>348</v>
      </c>
      <c r="B29" s="4" t="s">
        <v>220</v>
      </c>
      <c r="C29" s="5">
        <f aca="true" t="shared" si="5" ref="C29:F33">C30</f>
        <v>0</v>
      </c>
      <c r="D29" s="5">
        <f t="shared" si="5"/>
        <v>685000</v>
      </c>
      <c r="E29" s="5">
        <f t="shared" si="5"/>
        <v>0</v>
      </c>
      <c r="F29" s="5">
        <f t="shared" si="5"/>
        <v>685000</v>
      </c>
      <c r="G29" s="12"/>
    </row>
    <row r="30" spans="1:6" ht="12.75">
      <c r="A30" s="7" t="s">
        <v>350</v>
      </c>
      <c r="B30" s="4" t="s">
        <v>314</v>
      </c>
      <c r="C30" s="5">
        <f t="shared" si="5"/>
        <v>0</v>
      </c>
      <c r="D30" s="5">
        <f t="shared" si="5"/>
        <v>685000</v>
      </c>
      <c r="E30" s="5">
        <f t="shared" si="5"/>
        <v>0</v>
      </c>
      <c r="F30" s="5">
        <f t="shared" si="5"/>
        <v>685000</v>
      </c>
    </row>
    <row r="31" spans="1:6" ht="26.25">
      <c r="A31" s="7" t="s">
        <v>345</v>
      </c>
      <c r="B31" s="4" t="s">
        <v>322</v>
      </c>
      <c r="C31" s="5">
        <f t="shared" si="5"/>
        <v>0</v>
      </c>
      <c r="D31" s="5">
        <f t="shared" si="5"/>
        <v>685000</v>
      </c>
      <c r="E31" s="5">
        <f t="shared" si="5"/>
        <v>0</v>
      </c>
      <c r="F31" s="5">
        <f t="shared" si="5"/>
        <v>685000</v>
      </c>
    </row>
    <row r="32" spans="1:6" ht="12.75">
      <c r="A32" s="7" t="s">
        <v>274</v>
      </c>
      <c r="B32" s="4" t="s">
        <v>89</v>
      </c>
      <c r="C32" s="5">
        <f t="shared" si="5"/>
        <v>0</v>
      </c>
      <c r="D32" s="5">
        <f t="shared" si="5"/>
        <v>685000</v>
      </c>
      <c r="E32" s="5">
        <f t="shared" si="5"/>
        <v>0</v>
      </c>
      <c r="F32" s="5">
        <f t="shared" si="5"/>
        <v>685000</v>
      </c>
    </row>
    <row r="33" spans="1:6" ht="26.25">
      <c r="A33" s="7" t="s">
        <v>90</v>
      </c>
      <c r="B33" s="4" t="s">
        <v>91</v>
      </c>
      <c r="C33" s="5">
        <f t="shared" si="5"/>
        <v>0</v>
      </c>
      <c r="D33" s="5">
        <f t="shared" si="5"/>
        <v>685000</v>
      </c>
      <c r="E33" s="5">
        <f t="shared" si="5"/>
        <v>0</v>
      </c>
      <c r="F33" s="5">
        <f t="shared" si="5"/>
        <v>685000</v>
      </c>
    </row>
    <row r="34" spans="1:6" ht="12.75">
      <c r="A34" s="7" t="s">
        <v>419</v>
      </c>
      <c r="B34" s="20">
        <v>580831</v>
      </c>
      <c r="C34" s="5">
        <f>C35+C36</f>
        <v>0</v>
      </c>
      <c r="D34" s="5">
        <f>D35+D36</f>
        <v>685000</v>
      </c>
      <c r="E34" s="5">
        <f>E35+E36</f>
        <v>0</v>
      </c>
      <c r="F34" s="5">
        <f>F35+F36</f>
        <v>685000</v>
      </c>
    </row>
    <row r="35" spans="1:6" ht="12.75">
      <c r="A35" s="7" t="s">
        <v>94</v>
      </c>
      <c r="B35" s="20">
        <v>58083101</v>
      </c>
      <c r="C35" s="5"/>
      <c r="D35" s="5">
        <v>103000</v>
      </c>
      <c r="E35" s="5"/>
      <c r="F35" s="5">
        <f>D35+E35</f>
        <v>103000</v>
      </c>
    </row>
    <row r="36" spans="1:6" ht="12.75">
      <c r="A36" s="7" t="s">
        <v>96</v>
      </c>
      <c r="B36" s="20">
        <v>58083102</v>
      </c>
      <c r="C36" s="5"/>
      <c r="D36" s="5">
        <v>582000</v>
      </c>
      <c r="E36" s="5"/>
      <c r="F36" s="5">
        <f>D36+E36</f>
        <v>582000</v>
      </c>
    </row>
    <row r="37" spans="1:6" ht="12.75">
      <c r="A37" s="13" t="s">
        <v>358</v>
      </c>
      <c r="B37" s="14" t="s">
        <v>359</v>
      </c>
      <c r="C37" s="17">
        <f>C21-C29</f>
        <v>0</v>
      </c>
      <c r="D37" s="17">
        <f>D21-D29</f>
        <v>0</v>
      </c>
      <c r="E37" s="17">
        <f>E21-E29</f>
        <v>0</v>
      </c>
      <c r="F37" s="17">
        <f>F21-F29</f>
        <v>0</v>
      </c>
    </row>
    <row r="38" spans="1:6" ht="12.75">
      <c r="A38" s="13" t="s">
        <v>360</v>
      </c>
      <c r="B38" s="14" t="s">
        <v>361</v>
      </c>
      <c r="C38" s="17">
        <v>0</v>
      </c>
      <c r="D38" s="17">
        <v>0</v>
      </c>
      <c r="E38" s="17">
        <v>0</v>
      </c>
      <c r="F38" s="17">
        <v>0</v>
      </c>
    </row>
    <row r="39" spans="1:6" ht="12.75">
      <c r="A39" s="13" t="s">
        <v>362</v>
      </c>
      <c r="B39" s="14" t="s">
        <v>363</v>
      </c>
      <c r="C39" s="17">
        <f>C5-C13</f>
        <v>0</v>
      </c>
      <c r="D39" s="17">
        <f>D5-D13</f>
        <v>0</v>
      </c>
      <c r="E39" s="17">
        <f>E5-E13</f>
        <v>0</v>
      </c>
      <c r="F39" s="17">
        <f>F5-F13</f>
        <v>0</v>
      </c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4"/>
  <sheetViews>
    <sheetView zoomScalePageLayoutView="0" workbookViewId="0" topLeftCell="A52">
      <selection activeCell="A59" sqref="A59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3" width="13.7109375" style="0" hidden="1" customWidth="1"/>
    <col min="4" max="6" width="12.421875" style="0" customWidth="1"/>
    <col min="7" max="7" width="11.140625" style="0" bestFit="1" customWidth="1"/>
  </cols>
  <sheetData>
    <row r="1" spans="1:6" ht="32.25" customHeight="1">
      <c r="A1" s="23" t="s">
        <v>0</v>
      </c>
      <c r="B1" s="23"/>
      <c r="C1" s="23"/>
      <c r="D1" s="23"/>
      <c r="E1" s="23"/>
      <c r="F1" s="23"/>
    </row>
    <row r="2" spans="1:6" ht="14.25">
      <c r="A2" s="6"/>
      <c r="B2" s="1"/>
      <c r="C2" s="1"/>
      <c r="D2" s="1"/>
      <c r="E2" s="1"/>
      <c r="F2" s="1"/>
    </row>
    <row r="3" spans="1:6" ht="26.25">
      <c r="A3" s="2" t="s">
        <v>1</v>
      </c>
      <c r="B3" s="2" t="s">
        <v>2</v>
      </c>
      <c r="C3" s="3" t="s">
        <v>428</v>
      </c>
      <c r="D3" s="3" t="s">
        <v>425</v>
      </c>
      <c r="E3" s="3" t="s">
        <v>426</v>
      </c>
      <c r="F3" s="3" t="s">
        <v>427</v>
      </c>
    </row>
    <row r="4" spans="1:7" ht="14.25">
      <c r="A4" s="7" t="s">
        <v>3</v>
      </c>
      <c r="B4" s="4" t="s">
        <v>4</v>
      </c>
      <c r="C4" s="5">
        <f>C5+C29+C32+C48+C50</f>
        <v>0</v>
      </c>
      <c r="D4" s="5">
        <v>523152000</v>
      </c>
      <c r="E4" s="5">
        <f>E5+E29+E32+E48+E50</f>
        <v>10994000</v>
      </c>
      <c r="F4" s="5">
        <f>F5+F29+F32+F48+F50</f>
        <v>534146000</v>
      </c>
      <c r="G4" s="9"/>
    </row>
    <row r="5" spans="1:6" ht="14.25">
      <c r="A5" s="7" t="s">
        <v>5</v>
      </c>
      <c r="B5" s="4" t="s">
        <v>6</v>
      </c>
      <c r="C5" s="5">
        <f>C6</f>
        <v>0</v>
      </c>
      <c r="D5" s="5">
        <v>275321000</v>
      </c>
      <c r="E5" s="5">
        <f>E6</f>
        <v>1307000</v>
      </c>
      <c r="F5" s="5">
        <f>F6</f>
        <v>276628000</v>
      </c>
    </row>
    <row r="6" spans="1:6" ht="14.25">
      <c r="A6" s="7" t="s">
        <v>7</v>
      </c>
      <c r="B6" s="4" t="s">
        <v>8</v>
      </c>
      <c r="C6" s="5">
        <f>C7+C12</f>
        <v>0</v>
      </c>
      <c r="D6" s="5">
        <v>275321000</v>
      </c>
      <c r="E6" s="5">
        <f>E7+E12</f>
        <v>1307000</v>
      </c>
      <c r="F6" s="5">
        <f>F7+F12</f>
        <v>276628000</v>
      </c>
    </row>
    <row r="7" spans="1:6" ht="14.25">
      <c r="A7" s="7" t="s">
        <v>9</v>
      </c>
      <c r="B7" s="4" t="s">
        <v>10</v>
      </c>
      <c r="C7" s="5">
        <f aca="true" t="shared" si="0" ref="C7:F9">C8</f>
        <v>0</v>
      </c>
      <c r="D7" s="5">
        <v>0</v>
      </c>
      <c r="E7" s="5">
        <f t="shared" si="0"/>
        <v>0</v>
      </c>
      <c r="F7" s="5">
        <f t="shared" si="0"/>
        <v>0</v>
      </c>
    </row>
    <row r="8" spans="1:6" ht="14.25">
      <c r="A8" s="7" t="s">
        <v>11</v>
      </c>
      <c r="B8" s="4" t="s">
        <v>12</v>
      </c>
      <c r="C8" s="5">
        <f>C9+C11</f>
        <v>0</v>
      </c>
      <c r="D8" s="5">
        <v>0</v>
      </c>
      <c r="E8" s="5">
        <f>E9+E11</f>
        <v>0</v>
      </c>
      <c r="F8" s="5">
        <f>F9+F11</f>
        <v>0</v>
      </c>
    </row>
    <row r="9" spans="1:6" ht="14.25">
      <c r="A9" s="7" t="s">
        <v>13</v>
      </c>
      <c r="B9" s="4" t="s">
        <v>14</v>
      </c>
      <c r="C9" s="5">
        <f t="shared" si="0"/>
        <v>0</v>
      </c>
      <c r="D9" s="5">
        <v>0</v>
      </c>
      <c r="E9" s="5">
        <f t="shared" si="0"/>
        <v>0</v>
      </c>
      <c r="F9" s="5">
        <f t="shared" si="0"/>
        <v>0</v>
      </c>
    </row>
    <row r="10" spans="1:6" ht="14.25">
      <c r="A10" s="7" t="s">
        <v>15</v>
      </c>
      <c r="B10" s="4" t="s">
        <v>16</v>
      </c>
      <c r="C10" s="5">
        <f aca="true" t="shared" si="1" ref="C10:F11">C106</f>
        <v>0</v>
      </c>
      <c r="D10" s="5">
        <v>0</v>
      </c>
      <c r="E10" s="5">
        <f t="shared" si="1"/>
        <v>0</v>
      </c>
      <c r="F10" s="5">
        <f t="shared" si="1"/>
        <v>0</v>
      </c>
    </row>
    <row r="11" spans="1:6" ht="14.25">
      <c r="A11" s="7" t="s">
        <v>421</v>
      </c>
      <c r="B11" s="4" t="s">
        <v>422</v>
      </c>
      <c r="C11" s="5">
        <f t="shared" si="1"/>
        <v>0</v>
      </c>
      <c r="D11" s="5">
        <v>0</v>
      </c>
      <c r="E11" s="5">
        <f t="shared" si="1"/>
        <v>0</v>
      </c>
      <c r="F11" s="5">
        <f t="shared" si="1"/>
        <v>0</v>
      </c>
    </row>
    <row r="12" spans="1:6" ht="14.25">
      <c r="A12" s="7" t="s">
        <v>17</v>
      </c>
      <c r="B12" s="4" t="s">
        <v>18</v>
      </c>
      <c r="C12" s="5">
        <f>C13+C24+C22</f>
        <v>0</v>
      </c>
      <c r="D12" s="5">
        <v>275321000</v>
      </c>
      <c r="E12" s="5">
        <f>E13+E24+E22</f>
        <v>1307000</v>
      </c>
      <c r="F12" s="5">
        <f>F13+F24+F22</f>
        <v>276628000</v>
      </c>
    </row>
    <row r="13" spans="1:6" ht="39.75">
      <c r="A13" s="7" t="s">
        <v>19</v>
      </c>
      <c r="B13" s="4" t="s">
        <v>20</v>
      </c>
      <c r="C13" s="5">
        <f>C14+C16+C17+C18+C19+C15</f>
        <v>0</v>
      </c>
      <c r="D13" s="5">
        <v>275281000</v>
      </c>
      <c r="E13" s="5">
        <f>E14+E16+E17+E18+E19+E15</f>
        <v>1307000</v>
      </c>
      <c r="F13" s="5">
        <f>F14+F16+F17+F18+F19+F15</f>
        <v>276588000</v>
      </c>
    </row>
    <row r="14" spans="1:6" ht="14.25">
      <c r="A14" s="7" t="s">
        <v>21</v>
      </c>
      <c r="B14" s="4" t="s">
        <v>22</v>
      </c>
      <c r="C14" s="5">
        <f aca="true" t="shared" si="2" ref="C14:F19">C110</f>
        <v>0</v>
      </c>
      <c r="D14" s="5">
        <v>2251000</v>
      </c>
      <c r="E14" s="5">
        <f t="shared" si="2"/>
        <v>0</v>
      </c>
      <c r="F14" s="5">
        <f t="shared" si="2"/>
        <v>2251000</v>
      </c>
    </row>
    <row r="15" spans="1:6" ht="14.25">
      <c r="A15" s="7" t="s">
        <v>372</v>
      </c>
      <c r="B15" s="4" t="s">
        <v>373</v>
      </c>
      <c r="C15" s="5">
        <f t="shared" si="2"/>
        <v>0</v>
      </c>
      <c r="D15" s="5">
        <v>0</v>
      </c>
      <c r="E15" s="5">
        <f t="shared" si="2"/>
        <v>0</v>
      </c>
      <c r="F15" s="5">
        <f t="shared" si="2"/>
        <v>0</v>
      </c>
    </row>
    <row r="16" spans="1:6" ht="14.25">
      <c r="A16" s="7" t="s">
        <v>23</v>
      </c>
      <c r="B16" s="4" t="s">
        <v>24</v>
      </c>
      <c r="C16" s="5">
        <f t="shared" si="2"/>
        <v>0</v>
      </c>
      <c r="D16" s="5">
        <v>63000</v>
      </c>
      <c r="E16" s="5">
        <f t="shared" si="2"/>
        <v>0</v>
      </c>
      <c r="F16" s="5">
        <f t="shared" si="2"/>
        <v>63000</v>
      </c>
    </row>
    <row r="17" spans="1:6" ht="14.25">
      <c r="A17" s="7" t="s">
        <v>25</v>
      </c>
      <c r="B17" s="4" t="s">
        <v>26</v>
      </c>
      <c r="C17" s="5">
        <f t="shared" si="2"/>
        <v>0</v>
      </c>
      <c r="D17" s="5">
        <v>196983000</v>
      </c>
      <c r="E17" s="5">
        <f t="shared" si="2"/>
        <v>0</v>
      </c>
      <c r="F17" s="5">
        <f t="shared" si="2"/>
        <v>196983000</v>
      </c>
    </row>
    <row r="18" spans="1:6" ht="27">
      <c r="A18" s="7" t="s">
        <v>27</v>
      </c>
      <c r="B18" s="4" t="s">
        <v>28</v>
      </c>
      <c r="C18" s="5">
        <f t="shared" si="2"/>
        <v>0</v>
      </c>
      <c r="D18" s="5">
        <v>74172000</v>
      </c>
      <c r="E18" s="5">
        <f t="shared" si="2"/>
        <v>1287000</v>
      </c>
      <c r="F18" s="5">
        <f t="shared" si="2"/>
        <v>75459000</v>
      </c>
    </row>
    <row r="19" spans="1:6" ht="14.25">
      <c r="A19" s="7" t="s">
        <v>29</v>
      </c>
      <c r="B19" s="4" t="s">
        <v>30</v>
      </c>
      <c r="C19" s="5">
        <f t="shared" si="2"/>
        <v>0</v>
      </c>
      <c r="D19" s="5">
        <v>1812000</v>
      </c>
      <c r="E19" s="5">
        <f t="shared" si="2"/>
        <v>20000</v>
      </c>
      <c r="F19" s="5">
        <f t="shared" si="2"/>
        <v>1832000</v>
      </c>
    </row>
    <row r="20" spans="1:6" ht="14.25">
      <c r="A20" s="7" t="s">
        <v>404</v>
      </c>
      <c r="B20" s="4" t="s">
        <v>406</v>
      </c>
      <c r="C20" s="5"/>
      <c r="D20" s="5"/>
      <c r="E20" s="5"/>
      <c r="F20" s="5"/>
    </row>
    <row r="21" spans="1:6" ht="14.25">
      <c r="A21" s="7" t="s">
        <v>405</v>
      </c>
      <c r="B21" s="4" t="s">
        <v>407</v>
      </c>
      <c r="C21" s="5"/>
      <c r="D21" s="5"/>
      <c r="E21" s="5"/>
      <c r="F21" s="5"/>
    </row>
    <row r="22" spans="1:6" ht="14.25">
      <c r="A22" s="7" t="s">
        <v>394</v>
      </c>
      <c r="B22" s="4" t="s">
        <v>395</v>
      </c>
      <c r="C22" s="5">
        <f>C23</f>
        <v>0</v>
      </c>
      <c r="D22" s="5">
        <v>0</v>
      </c>
      <c r="E22" s="5">
        <f>E23</f>
        <v>0</v>
      </c>
      <c r="F22" s="5">
        <f>F23</f>
        <v>0</v>
      </c>
    </row>
    <row r="23" spans="1:6" ht="14.25">
      <c r="A23" s="7" t="s">
        <v>193</v>
      </c>
      <c r="B23" s="4" t="s">
        <v>396</v>
      </c>
      <c r="C23" s="5">
        <f>C119</f>
        <v>0</v>
      </c>
      <c r="D23" s="5">
        <v>0</v>
      </c>
      <c r="E23" s="5">
        <f>E119</f>
        <v>0</v>
      </c>
      <c r="F23" s="5">
        <f>F119</f>
        <v>0</v>
      </c>
    </row>
    <row r="24" spans="1:6" ht="27">
      <c r="A24" s="7" t="s">
        <v>31</v>
      </c>
      <c r="B24" s="4" t="s">
        <v>32</v>
      </c>
      <c r="C24" s="5">
        <f>C25+C26+C27+C28</f>
        <v>0</v>
      </c>
      <c r="D24" s="5">
        <v>40000</v>
      </c>
      <c r="E24" s="5">
        <f>E25+E26+E27+E28</f>
        <v>0</v>
      </c>
      <c r="F24" s="5">
        <f>F25+F26+F27+F28</f>
        <v>40000</v>
      </c>
    </row>
    <row r="25" spans="1:6" ht="14.25">
      <c r="A25" s="7" t="s">
        <v>33</v>
      </c>
      <c r="B25" s="4" t="s">
        <v>34</v>
      </c>
      <c r="C25" s="5">
        <f aca="true" t="shared" si="3" ref="C25:F26">C121</f>
        <v>0</v>
      </c>
      <c r="D25" s="5">
        <v>15000</v>
      </c>
      <c r="E25" s="5">
        <f t="shared" si="3"/>
        <v>0</v>
      </c>
      <c r="F25" s="5">
        <f t="shared" si="3"/>
        <v>15000</v>
      </c>
    </row>
    <row r="26" spans="1:6" ht="27">
      <c r="A26" s="7" t="s">
        <v>35</v>
      </c>
      <c r="B26" s="4" t="s">
        <v>36</v>
      </c>
      <c r="C26" s="5">
        <f t="shared" si="3"/>
        <v>0</v>
      </c>
      <c r="D26" s="5">
        <v>-3307000</v>
      </c>
      <c r="E26" s="5">
        <f t="shared" si="3"/>
        <v>-15000</v>
      </c>
      <c r="F26" s="5">
        <f t="shared" si="3"/>
        <v>-3322000</v>
      </c>
    </row>
    <row r="27" spans="1:6" ht="14.25">
      <c r="A27" s="7" t="s">
        <v>37</v>
      </c>
      <c r="B27" s="4" t="s">
        <v>38</v>
      </c>
      <c r="C27" s="5">
        <f>C160</f>
        <v>0</v>
      </c>
      <c r="D27" s="5">
        <v>3307000</v>
      </c>
      <c r="E27" s="5">
        <f>E160</f>
        <v>15000</v>
      </c>
      <c r="F27" s="5">
        <f>F160</f>
        <v>3322000</v>
      </c>
    </row>
    <row r="28" spans="1:6" ht="14.25">
      <c r="A28" s="7" t="s">
        <v>39</v>
      </c>
      <c r="B28" s="4" t="s">
        <v>40</v>
      </c>
      <c r="C28" s="5">
        <f>C123</f>
        <v>0</v>
      </c>
      <c r="D28" s="5">
        <v>25000</v>
      </c>
      <c r="E28" s="5">
        <f>E123</f>
        <v>0</v>
      </c>
      <c r="F28" s="5">
        <f>F123</f>
        <v>25000</v>
      </c>
    </row>
    <row r="29" spans="1:6" ht="14.25">
      <c r="A29" s="7" t="s">
        <v>41</v>
      </c>
      <c r="B29" s="4" t="s">
        <v>42</v>
      </c>
      <c r="C29" s="5">
        <f aca="true" t="shared" si="4" ref="C29:F30">C30</f>
        <v>0</v>
      </c>
      <c r="D29" s="5">
        <v>3000</v>
      </c>
      <c r="E29" s="5">
        <f t="shared" si="4"/>
        <v>0</v>
      </c>
      <c r="F29" s="5">
        <f t="shared" si="4"/>
        <v>3000</v>
      </c>
    </row>
    <row r="30" spans="1:6" ht="14.25">
      <c r="A30" s="7" t="s">
        <v>43</v>
      </c>
      <c r="B30" s="4" t="s">
        <v>44</v>
      </c>
      <c r="C30" s="5">
        <f t="shared" si="4"/>
        <v>0</v>
      </c>
      <c r="D30" s="5">
        <v>3000</v>
      </c>
      <c r="E30" s="5">
        <f t="shared" si="4"/>
        <v>0</v>
      </c>
      <c r="F30" s="5">
        <f t="shared" si="4"/>
        <v>3000</v>
      </c>
    </row>
    <row r="31" spans="1:6" ht="14.25">
      <c r="A31" s="7" t="s">
        <v>45</v>
      </c>
      <c r="B31" s="4" t="s">
        <v>46</v>
      </c>
      <c r="C31" s="5">
        <f>C163</f>
        <v>0</v>
      </c>
      <c r="D31" s="5">
        <v>3000</v>
      </c>
      <c r="E31" s="5">
        <f>E163</f>
        <v>0</v>
      </c>
      <c r="F31" s="5">
        <f>F163</f>
        <v>3000</v>
      </c>
    </row>
    <row r="32" spans="1:6" ht="14.25">
      <c r="A32" s="7" t="s">
        <v>47</v>
      </c>
      <c r="B32" s="4" t="s">
        <v>48</v>
      </c>
      <c r="C32" s="5">
        <f>C33</f>
        <v>0</v>
      </c>
      <c r="D32" s="5">
        <v>204262000</v>
      </c>
      <c r="E32" s="5">
        <f>E33</f>
        <v>9687000</v>
      </c>
      <c r="F32" s="5">
        <f>F33</f>
        <v>213949000</v>
      </c>
    </row>
    <row r="33" spans="1:6" ht="14.25">
      <c r="A33" s="7" t="s">
        <v>49</v>
      </c>
      <c r="B33" s="4" t="s">
        <v>50</v>
      </c>
      <c r="C33" s="5">
        <f>C34+C37</f>
        <v>0</v>
      </c>
      <c r="D33" s="5">
        <v>204262000</v>
      </c>
      <c r="E33" s="5">
        <f>E34+E37</f>
        <v>9687000</v>
      </c>
      <c r="F33" s="5">
        <f>F34+F37</f>
        <v>213949000</v>
      </c>
    </row>
    <row r="34" spans="1:6" ht="14.25">
      <c r="A34" s="7" t="s">
        <v>51</v>
      </c>
      <c r="B34" s="4" t="s">
        <v>52</v>
      </c>
      <c r="C34" s="5">
        <f>C36</f>
        <v>0</v>
      </c>
      <c r="D34" s="5">
        <v>2503000</v>
      </c>
      <c r="E34" s="5">
        <f>E36+E35</f>
        <v>0</v>
      </c>
      <c r="F34" s="5">
        <f>F36+F35</f>
        <v>2503000</v>
      </c>
    </row>
    <row r="35" spans="1:6" ht="27">
      <c r="A35" s="7" t="s">
        <v>53</v>
      </c>
      <c r="B35" s="20">
        <v>421070</v>
      </c>
      <c r="C35" s="5"/>
      <c r="D35" s="5">
        <v>2500000</v>
      </c>
      <c r="E35" s="5">
        <f>E167</f>
        <v>0</v>
      </c>
      <c r="F35" s="5">
        <f>F167</f>
        <v>2500000</v>
      </c>
    </row>
    <row r="36" spans="1:6" ht="14.25">
      <c r="A36" s="7" t="s">
        <v>400</v>
      </c>
      <c r="B36" s="20">
        <v>421082</v>
      </c>
      <c r="C36" s="5">
        <f>C128</f>
        <v>0</v>
      </c>
      <c r="D36" s="5">
        <v>3000</v>
      </c>
      <c r="E36" s="5">
        <f>E128</f>
        <v>0</v>
      </c>
      <c r="F36" s="5">
        <f>F128</f>
        <v>3000</v>
      </c>
    </row>
    <row r="37" spans="1:6" ht="27">
      <c r="A37" s="7" t="s">
        <v>54</v>
      </c>
      <c r="B37" s="4" t="s">
        <v>55</v>
      </c>
      <c r="C37" s="5">
        <f>C38+C39+C40+C41+C45+C46+C47</f>
        <v>0</v>
      </c>
      <c r="D37" s="5">
        <v>201759000</v>
      </c>
      <c r="E37" s="5">
        <f>E38+E39+E40+E41+E45+E46+E47</f>
        <v>9687000</v>
      </c>
      <c r="F37" s="5">
        <f>F38+F39+F40+F41+F45+F46+F47</f>
        <v>211446000</v>
      </c>
    </row>
    <row r="38" spans="1:6" ht="14.25">
      <c r="A38" s="7" t="s">
        <v>56</v>
      </c>
      <c r="B38" s="4" t="s">
        <v>57</v>
      </c>
      <c r="C38" s="5">
        <f aca="true" t="shared" si="5" ref="C38:F39">C130</f>
        <v>0</v>
      </c>
      <c r="D38" s="5">
        <v>41018000</v>
      </c>
      <c r="E38" s="5">
        <f t="shared" si="5"/>
        <v>9105000</v>
      </c>
      <c r="F38" s="5">
        <f t="shared" si="5"/>
        <v>50123000</v>
      </c>
    </row>
    <row r="39" spans="1:6" ht="14.25">
      <c r="A39" s="7" t="s">
        <v>58</v>
      </c>
      <c r="B39" s="4" t="s">
        <v>59</v>
      </c>
      <c r="C39" s="5">
        <f t="shared" si="5"/>
        <v>0</v>
      </c>
      <c r="D39" s="5">
        <v>2500000</v>
      </c>
      <c r="E39" s="5">
        <f t="shared" si="5"/>
        <v>260000</v>
      </c>
      <c r="F39" s="5">
        <f t="shared" si="5"/>
        <v>2760000</v>
      </c>
    </row>
    <row r="40" spans="1:6" ht="14.25">
      <c r="A40" s="7" t="s">
        <v>60</v>
      </c>
      <c r="B40" s="4" t="s">
        <v>61</v>
      </c>
      <c r="C40" s="5">
        <f>C169</f>
        <v>0</v>
      </c>
      <c r="D40" s="5">
        <v>7508000</v>
      </c>
      <c r="E40" s="5">
        <f>E169</f>
        <v>-180000</v>
      </c>
      <c r="F40" s="5">
        <f>F169</f>
        <v>7328000</v>
      </c>
    </row>
    <row r="41" spans="1:6" ht="27">
      <c r="A41" s="7" t="s">
        <v>62</v>
      </c>
      <c r="B41" s="4" t="s">
        <v>63</v>
      </c>
      <c r="C41" s="5">
        <f>C43+C44+C42</f>
        <v>0</v>
      </c>
      <c r="D41" s="5">
        <v>458000</v>
      </c>
      <c r="E41" s="5">
        <f>E43+E44+E42</f>
        <v>0</v>
      </c>
      <c r="F41" s="5">
        <f>F43+F44+F42</f>
        <v>458000</v>
      </c>
    </row>
    <row r="42" spans="1:6" ht="27">
      <c r="A42" s="7" t="s">
        <v>369</v>
      </c>
      <c r="B42" s="4" t="s">
        <v>370</v>
      </c>
      <c r="C42" s="5">
        <f aca="true" t="shared" si="6" ref="C42:F45">C171</f>
        <v>0</v>
      </c>
      <c r="D42" s="5">
        <v>458000</v>
      </c>
      <c r="E42" s="5">
        <f t="shared" si="6"/>
        <v>0</v>
      </c>
      <c r="F42" s="5">
        <f t="shared" si="6"/>
        <v>458000</v>
      </c>
    </row>
    <row r="43" spans="1:6" ht="27">
      <c r="A43" s="7" t="s">
        <v>64</v>
      </c>
      <c r="B43" s="4" t="s">
        <v>65</v>
      </c>
      <c r="C43" s="5">
        <f t="shared" si="6"/>
        <v>0</v>
      </c>
      <c r="D43" s="5">
        <v>0</v>
      </c>
      <c r="E43" s="5">
        <f t="shared" si="6"/>
        <v>0</v>
      </c>
      <c r="F43" s="5">
        <f t="shared" si="6"/>
        <v>0</v>
      </c>
    </row>
    <row r="44" spans="1:6" ht="14.25">
      <c r="A44" s="7" t="s">
        <v>66</v>
      </c>
      <c r="B44" s="4" t="s">
        <v>67</v>
      </c>
      <c r="C44" s="5">
        <f t="shared" si="6"/>
        <v>0</v>
      </c>
      <c r="D44" s="5">
        <v>0</v>
      </c>
      <c r="E44" s="5">
        <f t="shared" si="6"/>
        <v>0</v>
      </c>
      <c r="F44" s="5">
        <f t="shared" si="6"/>
        <v>0</v>
      </c>
    </row>
    <row r="45" spans="1:6" ht="14.25">
      <c r="A45" s="7" t="s">
        <v>68</v>
      </c>
      <c r="B45" s="4" t="s">
        <v>69</v>
      </c>
      <c r="C45" s="5">
        <f t="shared" si="6"/>
        <v>0</v>
      </c>
      <c r="D45" s="5">
        <v>1761000</v>
      </c>
      <c r="E45" s="5">
        <f t="shared" si="6"/>
        <v>66000</v>
      </c>
      <c r="F45" s="5">
        <f t="shared" si="6"/>
        <v>1827000</v>
      </c>
    </row>
    <row r="46" spans="1:6" ht="27">
      <c r="A46" s="7" t="s">
        <v>70</v>
      </c>
      <c r="B46" s="4" t="s">
        <v>71</v>
      </c>
      <c r="C46" s="5">
        <f aca="true" t="shared" si="7" ref="C46:F47">C132</f>
        <v>0</v>
      </c>
      <c r="D46" s="5">
        <v>148481000</v>
      </c>
      <c r="E46" s="5">
        <f t="shared" si="7"/>
        <v>436000</v>
      </c>
      <c r="F46" s="5">
        <f t="shared" si="7"/>
        <v>148917000</v>
      </c>
    </row>
    <row r="47" spans="1:6" ht="14.25">
      <c r="A47" s="7" t="s">
        <v>400</v>
      </c>
      <c r="B47" s="20">
        <v>431040</v>
      </c>
      <c r="C47" s="5">
        <f t="shared" si="7"/>
        <v>0</v>
      </c>
      <c r="D47" s="5">
        <v>33000</v>
      </c>
      <c r="E47" s="5">
        <f t="shared" si="7"/>
        <v>0</v>
      </c>
      <c r="F47" s="5">
        <f t="shared" si="7"/>
        <v>33000</v>
      </c>
    </row>
    <row r="48" spans="1:6" ht="14.25">
      <c r="A48" s="7" t="s">
        <v>72</v>
      </c>
      <c r="B48" s="4" t="s">
        <v>73</v>
      </c>
      <c r="C48" s="5">
        <f>C49</f>
        <v>0</v>
      </c>
      <c r="D48" s="5">
        <v>0</v>
      </c>
      <c r="E48" s="5">
        <f>E49</f>
        <v>0</v>
      </c>
      <c r="F48" s="5">
        <f>F49</f>
        <v>0</v>
      </c>
    </row>
    <row r="49" spans="1:6" ht="27">
      <c r="A49" s="7" t="s">
        <v>74</v>
      </c>
      <c r="B49" s="4" t="s">
        <v>75</v>
      </c>
      <c r="C49" s="5">
        <f>C176</f>
        <v>0</v>
      </c>
      <c r="D49" s="5">
        <v>0</v>
      </c>
      <c r="E49" s="5">
        <f>E176</f>
        <v>0</v>
      </c>
      <c r="F49" s="5">
        <f>F176</f>
        <v>0</v>
      </c>
    </row>
    <row r="50" spans="1:6" ht="39.75">
      <c r="A50" s="7" t="s">
        <v>374</v>
      </c>
      <c r="B50" s="4" t="s">
        <v>376</v>
      </c>
      <c r="C50" s="5">
        <f>C51</f>
        <v>0</v>
      </c>
      <c r="D50" s="5">
        <v>43566000</v>
      </c>
      <c r="E50" s="5">
        <f>E51</f>
        <v>0</v>
      </c>
      <c r="F50" s="5">
        <f>F51</f>
        <v>43566000</v>
      </c>
    </row>
    <row r="51" spans="1:6" ht="27">
      <c r="A51" s="7" t="s">
        <v>375</v>
      </c>
      <c r="B51" s="4" t="s">
        <v>377</v>
      </c>
      <c r="C51" s="5">
        <f>C52+C54</f>
        <v>0</v>
      </c>
      <c r="D51" s="5">
        <v>43566000</v>
      </c>
      <c r="E51" s="5">
        <f>E52+E54+E53</f>
        <v>0</v>
      </c>
      <c r="F51" s="5">
        <f>F52+F54+F53</f>
        <v>43566000</v>
      </c>
    </row>
    <row r="52" spans="1:6" ht="14.25">
      <c r="A52" s="7" t="s">
        <v>214</v>
      </c>
      <c r="B52" s="4" t="s">
        <v>378</v>
      </c>
      <c r="C52" s="5">
        <f>C179</f>
        <v>0</v>
      </c>
      <c r="D52" s="5">
        <v>42201000</v>
      </c>
      <c r="E52" s="5">
        <f aca="true" t="shared" si="8" ref="E52:F54">E179</f>
        <v>0</v>
      </c>
      <c r="F52" s="5">
        <f t="shared" si="8"/>
        <v>42201000</v>
      </c>
    </row>
    <row r="53" spans="1:6" ht="14.25">
      <c r="A53" s="7" t="s">
        <v>391</v>
      </c>
      <c r="B53" s="4" t="s">
        <v>430</v>
      </c>
      <c r="C53" s="5"/>
      <c r="D53" s="5">
        <v>1340000</v>
      </c>
      <c r="E53" s="5">
        <f t="shared" si="8"/>
        <v>0</v>
      </c>
      <c r="F53" s="5">
        <f t="shared" si="8"/>
        <v>1340000</v>
      </c>
    </row>
    <row r="54" spans="1:6" ht="14.25">
      <c r="A54" s="7" t="s">
        <v>410</v>
      </c>
      <c r="B54" s="4" t="s">
        <v>420</v>
      </c>
      <c r="C54" s="5">
        <f>C181</f>
        <v>0</v>
      </c>
      <c r="D54" s="5">
        <v>25000</v>
      </c>
      <c r="E54" s="5">
        <f t="shared" si="8"/>
        <v>0</v>
      </c>
      <c r="F54" s="5">
        <f t="shared" si="8"/>
        <v>25000</v>
      </c>
    </row>
    <row r="55" spans="1:6" ht="27">
      <c r="A55" s="7" t="s">
        <v>76</v>
      </c>
      <c r="B55" s="4" t="s">
        <v>77</v>
      </c>
      <c r="C55" s="5">
        <f>C57+C71+C90+C69</f>
        <v>0</v>
      </c>
      <c r="D55" s="5">
        <v>523164000</v>
      </c>
      <c r="E55" s="5">
        <f>E57+E71+E90+E69</f>
        <v>10994000</v>
      </c>
      <c r="F55" s="5">
        <f>F57+F71+F90+F69</f>
        <v>534158000</v>
      </c>
    </row>
    <row r="56" spans="1:6" ht="14.25">
      <c r="A56" s="7" t="s">
        <v>114</v>
      </c>
      <c r="B56" s="4" t="s">
        <v>115</v>
      </c>
      <c r="C56" s="5">
        <f>C57</f>
        <v>0</v>
      </c>
      <c r="D56" s="5">
        <v>9156000</v>
      </c>
      <c r="E56" s="5">
        <f>E57</f>
        <v>802000</v>
      </c>
      <c r="F56" s="5">
        <f>F57</f>
        <v>9958000</v>
      </c>
    </row>
    <row r="57" spans="1:6" ht="14.25">
      <c r="A57" s="7" t="s">
        <v>116</v>
      </c>
      <c r="B57" s="4" t="s">
        <v>117</v>
      </c>
      <c r="C57" s="5">
        <f>C58+C59+C60+C62</f>
        <v>0</v>
      </c>
      <c r="D57" s="5">
        <v>9156000</v>
      </c>
      <c r="E57" s="5">
        <f>E58+E59+E60+E62</f>
        <v>802000</v>
      </c>
      <c r="F57" s="5">
        <f>F58+F59+F60+F62</f>
        <v>9958000</v>
      </c>
    </row>
    <row r="58" spans="1:6" ht="14.25">
      <c r="A58" s="7" t="s">
        <v>78</v>
      </c>
      <c r="B58" s="4" t="s">
        <v>79</v>
      </c>
      <c r="C58" s="5">
        <f aca="true" t="shared" si="9" ref="C58:F59">C137</f>
        <v>0</v>
      </c>
      <c r="D58" s="5">
        <v>8580000</v>
      </c>
      <c r="E58" s="5">
        <f t="shared" si="9"/>
        <v>745000</v>
      </c>
      <c r="F58" s="5">
        <f t="shared" si="9"/>
        <v>9325000</v>
      </c>
    </row>
    <row r="59" spans="1:6" ht="27">
      <c r="A59" s="7" t="s">
        <v>80</v>
      </c>
      <c r="B59" s="4" t="s">
        <v>81</v>
      </c>
      <c r="C59" s="5">
        <f t="shared" si="9"/>
        <v>0</v>
      </c>
      <c r="D59" s="5">
        <v>300000</v>
      </c>
      <c r="E59" s="5">
        <f t="shared" si="9"/>
        <v>57000</v>
      </c>
      <c r="F59" s="5">
        <f t="shared" si="9"/>
        <v>357000</v>
      </c>
    </row>
    <row r="60" spans="1:6" ht="27">
      <c r="A60" s="7" t="s">
        <v>82</v>
      </c>
      <c r="B60" s="4" t="s">
        <v>83</v>
      </c>
      <c r="C60" s="5">
        <f>C61</f>
        <v>0</v>
      </c>
      <c r="D60" s="5">
        <v>123000</v>
      </c>
      <c r="E60" s="5">
        <f>E61</f>
        <v>0</v>
      </c>
      <c r="F60" s="5">
        <f>F61</f>
        <v>123000</v>
      </c>
    </row>
    <row r="61" spans="1:6" ht="14.25">
      <c r="A61" s="7" t="s">
        <v>86</v>
      </c>
      <c r="B61" s="4" t="s">
        <v>87</v>
      </c>
      <c r="C61" s="5">
        <f>C140</f>
        <v>0</v>
      </c>
      <c r="D61" s="5">
        <v>123000</v>
      </c>
      <c r="E61" s="5">
        <f>E140</f>
        <v>0</v>
      </c>
      <c r="F61" s="5">
        <f>F140</f>
        <v>123000</v>
      </c>
    </row>
    <row r="62" spans="1:6" ht="14.25">
      <c r="A62" s="7" t="s">
        <v>88</v>
      </c>
      <c r="B62" s="4" t="s">
        <v>89</v>
      </c>
      <c r="C62" s="5">
        <f aca="true" t="shared" si="10" ref="C62:F64">C63</f>
        <v>0</v>
      </c>
      <c r="D62" s="5">
        <v>153000</v>
      </c>
      <c r="E62" s="5">
        <f t="shared" si="10"/>
        <v>0</v>
      </c>
      <c r="F62" s="5">
        <f t="shared" si="10"/>
        <v>153000</v>
      </c>
    </row>
    <row r="63" spans="1:6" ht="14.25">
      <c r="A63" s="7" t="s">
        <v>98</v>
      </c>
      <c r="B63" s="4" t="s">
        <v>99</v>
      </c>
      <c r="C63" s="5">
        <f t="shared" si="10"/>
        <v>0</v>
      </c>
      <c r="D63" s="5">
        <v>153000</v>
      </c>
      <c r="E63" s="5">
        <f t="shared" si="10"/>
        <v>0</v>
      </c>
      <c r="F63" s="5">
        <f t="shared" si="10"/>
        <v>153000</v>
      </c>
    </row>
    <row r="64" spans="1:6" ht="14.25">
      <c r="A64" s="7" t="s">
        <v>100</v>
      </c>
      <c r="B64" s="4" t="s">
        <v>101</v>
      </c>
      <c r="C64" s="5">
        <f t="shared" si="10"/>
        <v>0</v>
      </c>
      <c r="D64" s="5">
        <v>153000</v>
      </c>
      <c r="E64" s="5">
        <f t="shared" si="10"/>
        <v>0</v>
      </c>
      <c r="F64" s="5">
        <f t="shared" si="10"/>
        <v>153000</v>
      </c>
    </row>
    <row r="65" spans="1:6" ht="14.25">
      <c r="A65" s="7" t="s">
        <v>102</v>
      </c>
      <c r="B65" s="4" t="s">
        <v>103</v>
      </c>
      <c r="C65" s="5">
        <f>C66+C67</f>
        <v>0</v>
      </c>
      <c r="D65" s="5">
        <v>153000</v>
      </c>
      <c r="E65" s="5">
        <f>E66+E67</f>
        <v>0</v>
      </c>
      <c r="F65" s="5">
        <f>F66+F67</f>
        <v>153000</v>
      </c>
    </row>
    <row r="66" spans="1:6" ht="14.25">
      <c r="A66" s="7" t="s">
        <v>106</v>
      </c>
      <c r="B66" s="4" t="s">
        <v>107</v>
      </c>
      <c r="C66" s="5">
        <f aca="true" t="shared" si="11" ref="C66:F67">C189</f>
        <v>0</v>
      </c>
      <c r="D66" s="5">
        <v>150000</v>
      </c>
      <c r="E66" s="5">
        <f t="shared" si="11"/>
        <v>0</v>
      </c>
      <c r="F66" s="5">
        <f t="shared" si="11"/>
        <v>150000</v>
      </c>
    </row>
    <row r="67" spans="1:6" ht="14.25">
      <c r="A67" s="7" t="s">
        <v>110</v>
      </c>
      <c r="B67" s="4" t="s">
        <v>111</v>
      </c>
      <c r="C67" s="5">
        <f t="shared" si="11"/>
        <v>0</v>
      </c>
      <c r="D67" s="5">
        <v>3000</v>
      </c>
      <c r="E67" s="5">
        <f t="shared" si="11"/>
        <v>0</v>
      </c>
      <c r="F67" s="5">
        <f t="shared" si="11"/>
        <v>3000</v>
      </c>
    </row>
    <row r="68" spans="1:6" ht="14.25">
      <c r="A68" s="7" t="s">
        <v>118</v>
      </c>
      <c r="B68" s="4" t="s">
        <v>119</v>
      </c>
      <c r="C68" s="5">
        <f>C71+C90</f>
        <v>0</v>
      </c>
      <c r="D68" s="5">
        <v>514008000</v>
      </c>
      <c r="E68" s="5">
        <f>E71+E90</f>
        <v>10192000</v>
      </c>
      <c r="F68" s="5">
        <f>F71+F90</f>
        <v>524200000</v>
      </c>
    </row>
    <row r="69" spans="1:6" ht="14.25">
      <c r="A69" s="7" t="s">
        <v>371</v>
      </c>
      <c r="B69" s="20">
        <v>6510</v>
      </c>
      <c r="C69" s="5">
        <f>C70</f>
        <v>0</v>
      </c>
      <c r="D69" s="5">
        <v>0</v>
      </c>
      <c r="E69" s="5">
        <f>E70</f>
        <v>0</v>
      </c>
      <c r="F69" s="5">
        <f>F70</f>
        <v>0</v>
      </c>
    </row>
    <row r="70" spans="1:6" ht="27">
      <c r="A70" s="7" t="s">
        <v>80</v>
      </c>
      <c r="B70" s="20">
        <v>20</v>
      </c>
      <c r="C70" s="5">
        <f>C143</f>
        <v>0</v>
      </c>
      <c r="D70" s="5">
        <v>0</v>
      </c>
      <c r="E70" s="5">
        <f>E143</f>
        <v>0</v>
      </c>
      <c r="F70" s="5">
        <f>F143</f>
        <v>0</v>
      </c>
    </row>
    <row r="71" spans="1:6" ht="14.25">
      <c r="A71" s="7" t="s">
        <v>120</v>
      </c>
      <c r="B71" s="4" t="s">
        <v>121</v>
      </c>
      <c r="C71" s="5">
        <f>C72+C73+C77+C74</f>
        <v>0</v>
      </c>
      <c r="D71" s="5">
        <v>478543000</v>
      </c>
      <c r="E71" s="5">
        <f>E72+E73+E77+E74</f>
        <v>1803000</v>
      </c>
      <c r="F71" s="5">
        <f>F72+F73+F77+F74</f>
        <v>480346000</v>
      </c>
    </row>
    <row r="72" spans="1:6" ht="14.25">
      <c r="A72" s="7" t="s">
        <v>78</v>
      </c>
      <c r="B72" s="4" t="s">
        <v>79</v>
      </c>
      <c r="C72" s="5">
        <f aca="true" t="shared" si="12" ref="C72:F73">C145</f>
        <v>0</v>
      </c>
      <c r="D72" s="5">
        <v>310779000</v>
      </c>
      <c r="E72" s="5">
        <f t="shared" si="12"/>
        <v>0</v>
      </c>
      <c r="F72" s="5">
        <f t="shared" si="12"/>
        <v>310779000</v>
      </c>
    </row>
    <row r="73" spans="1:6" ht="27">
      <c r="A73" s="7" t="s">
        <v>80</v>
      </c>
      <c r="B73" s="4" t="s">
        <v>81</v>
      </c>
      <c r="C73" s="5">
        <f t="shared" si="12"/>
        <v>0</v>
      </c>
      <c r="D73" s="5">
        <v>108185000</v>
      </c>
      <c r="E73" s="5">
        <f t="shared" si="12"/>
        <v>1968000</v>
      </c>
      <c r="F73" s="5">
        <f t="shared" si="12"/>
        <v>110153000</v>
      </c>
    </row>
    <row r="74" spans="1:6" ht="27">
      <c r="A74" s="7" t="s">
        <v>82</v>
      </c>
      <c r="B74" s="4" t="s">
        <v>83</v>
      </c>
      <c r="C74" s="5">
        <f>C75+C76</f>
        <v>0</v>
      </c>
      <c r="D74" s="5">
        <v>2225000</v>
      </c>
      <c r="E74" s="5">
        <f>E75+E76</f>
        <v>0</v>
      </c>
      <c r="F74" s="5">
        <f>F75+F76</f>
        <v>2225000</v>
      </c>
    </row>
    <row r="75" spans="1:6" ht="14.25">
      <c r="A75" s="7" t="s">
        <v>84</v>
      </c>
      <c r="B75" s="4" t="s">
        <v>85</v>
      </c>
      <c r="C75" s="5">
        <f aca="true" t="shared" si="13" ref="C75:F76">C148</f>
        <v>0</v>
      </c>
      <c r="D75" s="5">
        <v>0</v>
      </c>
      <c r="E75" s="5">
        <f t="shared" si="13"/>
        <v>0</v>
      </c>
      <c r="F75" s="5">
        <f t="shared" si="13"/>
        <v>0</v>
      </c>
    </row>
    <row r="76" spans="1:6" ht="14.25">
      <c r="A76" s="7" t="s">
        <v>86</v>
      </c>
      <c r="B76" s="4" t="s">
        <v>87</v>
      </c>
      <c r="C76" s="5">
        <f t="shared" si="13"/>
        <v>0</v>
      </c>
      <c r="D76" s="5">
        <v>2225000</v>
      </c>
      <c r="E76" s="5">
        <f t="shared" si="13"/>
        <v>0</v>
      </c>
      <c r="F76" s="5">
        <f t="shared" si="13"/>
        <v>2225000</v>
      </c>
    </row>
    <row r="77" spans="1:6" ht="14.25">
      <c r="A77" s="7" t="s">
        <v>88</v>
      </c>
      <c r="B77" s="4" t="s">
        <v>89</v>
      </c>
      <c r="C77" s="5">
        <f>C78+C82</f>
        <v>0</v>
      </c>
      <c r="D77" s="5">
        <v>57354000</v>
      </c>
      <c r="E77" s="5">
        <f>E78+E82</f>
        <v>-165000</v>
      </c>
      <c r="F77" s="5">
        <f>F78+F82</f>
        <v>57189000</v>
      </c>
    </row>
    <row r="78" spans="1:6" ht="27">
      <c r="A78" s="7" t="s">
        <v>90</v>
      </c>
      <c r="B78" s="4" t="s">
        <v>91</v>
      </c>
      <c r="C78" s="5">
        <f>C79</f>
        <v>0</v>
      </c>
      <c r="D78" s="5">
        <v>46066000</v>
      </c>
      <c r="E78" s="5">
        <f>E79</f>
        <v>0</v>
      </c>
      <c r="F78" s="5">
        <f>F79</f>
        <v>46066000</v>
      </c>
    </row>
    <row r="79" spans="1:6" ht="14.25">
      <c r="A79" s="7" t="s">
        <v>92</v>
      </c>
      <c r="B79" s="4" t="s">
        <v>93</v>
      </c>
      <c r="C79" s="5">
        <f>C80+C81</f>
        <v>0</v>
      </c>
      <c r="D79" s="5">
        <v>46066000</v>
      </c>
      <c r="E79" s="5">
        <f>E80+E81</f>
        <v>0</v>
      </c>
      <c r="F79" s="5">
        <f>F80+F81</f>
        <v>46066000</v>
      </c>
    </row>
    <row r="80" spans="1:6" ht="14.25">
      <c r="A80" s="7" t="s">
        <v>94</v>
      </c>
      <c r="B80" s="4" t="s">
        <v>95</v>
      </c>
      <c r="C80" s="5">
        <f aca="true" t="shared" si="14" ref="C80:F81">C196</f>
        <v>0</v>
      </c>
      <c r="D80" s="5">
        <v>2500000</v>
      </c>
      <c r="E80" s="5">
        <f t="shared" si="14"/>
        <v>0</v>
      </c>
      <c r="F80" s="5">
        <f t="shared" si="14"/>
        <v>2500000</v>
      </c>
    </row>
    <row r="81" spans="1:6" ht="14.25">
      <c r="A81" s="7" t="s">
        <v>96</v>
      </c>
      <c r="B81" s="4" t="s">
        <v>97</v>
      </c>
      <c r="C81" s="5">
        <f t="shared" si="14"/>
        <v>0</v>
      </c>
      <c r="D81" s="5">
        <v>43566000</v>
      </c>
      <c r="E81" s="5">
        <f t="shared" si="14"/>
        <v>0</v>
      </c>
      <c r="F81" s="5">
        <f t="shared" si="14"/>
        <v>43566000</v>
      </c>
    </row>
    <row r="82" spans="1:6" ht="14.25">
      <c r="A82" s="7" t="s">
        <v>98</v>
      </c>
      <c r="B82" s="4" t="s">
        <v>99</v>
      </c>
      <c r="C82" s="5">
        <f>C83</f>
        <v>0</v>
      </c>
      <c r="D82" s="5">
        <v>11288000</v>
      </c>
      <c r="E82" s="5">
        <f>E83</f>
        <v>-165000</v>
      </c>
      <c r="F82" s="5">
        <f>F83</f>
        <v>11123000</v>
      </c>
    </row>
    <row r="83" spans="1:6" ht="14.25">
      <c r="A83" s="7" t="s">
        <v>100</v>
      </c>
      <c r="B83" s="4" t="s">
        <v>101</v>
      </c>
      <c r="C83" s="5">
        <f>C84+C89</f>
        <v>0</v>
      </c>
      <c r="D83" s="5">
        <v>11288000</v>
      </c>
      <c r="E83" s="5">
        <f>E84+E89</f>
        <v>-165000</v>
      </c>
      <c r="F83" s="5">
        <f>F84+F89</f>
        <v>11123000</v>
      </c>
    </row>
    <row r="84" spans="1:6" ht="14.25">
      <c r="A84" s="7" t="s">
        <v>102</v>
      </c>
      <c r="B84" s="4" t="s">
        <v>103</v>
      </c>
      <c r="C84" s="5">
        <f>C85+C86+C88+C87</f>
        <v>0</v>
      </c>
      <c r="D84" s="5">
        <v>10308000</v>
      </c>
      <c r="E84" s="5">
        <f>E85+E86+E88+E87</f>
        <v>-165000</v>
      </c>
      <c r="F84" s="5">
        <f>F85+F86+F88+F87</f>
        <v>10143000</v>
      </c>
    </row>
    <row r="85" spans="1:6" ht="14.25">
      <c r="A85" s="7" t="s">
        <v>104</v>
      </c>
      <c r="B85" s="4" t="s">
        <v>105</v>
      </c>
      <c r="C85" s="5">
        <f aca="true" t="shared" si="15" ref="C85:F89">C201</f>
        <v>0</v>
      </c>
      <c r="D85" s="5">
        <v>2397000</v>
      </c>
      <c r="E85" s="5">
        <f t="shared" si="15"/>
        <v>0</v>
      </c>
      <c r="F85" s="5">
        <f t="shared" si="15"/>
        <v>2397000</v>
      </c>
    </row>
    <row r="86" spans="1:6" ht="14.25">
      <c r="A86" s="7" t="s">
        <v>106</v>
      </c>
      <c r="B86" s="4" t="s">
        <v>107</v>
      </c>
      <c r="C86" s="5">
        <f t="shared" si="15"/>
        <v>0</v>
      </c>
      <c r="D86" s="5">
        <v>5767000</v>
      </c>
      <c r="E86" s="5">
        <f t="shared" si="15"/>
        <v>15000</v>
      </c>
      <c r="F86" s="5">
        <f t="shared" si="15"/>
        <v>5782000</v>
      </c>
    </row>
    <row r="87" spans="1:6" ht="14.25">
      <c r="A87" s="7" t="s">
        <v>108</v>
      </c>
      <c r="B87" s="4" t="s">
        <v>109</v>
      </c>
      <c r="C87" s="5">
        <f t="shared" si="15"/>
        <v>0</v>
      </c>
      <c r="D87" s="5">
        <v>530000</v>
      </c>
      <c r="E87" s="5">
        <f t="shared" si="15"/>
        <v>80000</v>
      </c>
      <c r="F87" s="5">
        <f t="shared" si="15"/>
        <v>610000</v>
      </c>
    </row>
    <row r="88" spans="1:6" ht="14.25">
      <c r="A88" s="7" t="s">
        <v>110</v>
      </c>
      <c r="B88" s="4" t="s">
        <v>111</v>
      </c>
      <c r="C88" s="5">
        <f t="shared" si="15"/>
        <v>0</v>
      </c>
      <c r="D88" s="5">
        <v>1614000</v>
      </c>
      <c r="E88" s="5">
        <f t="shared" si="15"/>
        <v>-260000</v>
      </c>
      <c r="F88" s="5">
        <f t="shared" si="15"/>
        <v>1354000</v>
      </c>
    </row>
    <row r="89" spans="1:6" ht="14.25">
      <c r="A89" s="7" t="s">
        <v>112</v>
      </c>
      <c r="B89" s="4" t="s">
        <v>113</v>
      </c>
      <c r="C89" s="5">
        <f t="shared" si="15"/>
        <v>0</v>
      </c>
      <c r="D89" s="5">
        <v>980000</v>
      </c>
      <c r="E89" s="5">
        <f t="shared" si="15"/>
        <v>0</v>
      </c>
      <c r="F89" s="5">
        <f t="shared" si="15"/>
        <v>980000</v>
      </c>
    </row>
    <row r="90" spans="1:6" ht="14.25">
      <c r="A90" s="7" t="s">
        <v>122</v>
      </c>
      <c r="B90" s="4" t="s">
        <v>123</v>
      </c>
      <c r="C90" s="5">
        <f>C91+C92+C93+C95</f>
        <v>0</v>
      </c>
      <c r="D90" s="5">
        <v>35465000</v>
      </c>
      <c r="E90" s="5">
        <f>E91+E92+E93+E95</f>
        <v>8389000</v>
      </c>
      <c r="F90" s="5">
        <f>F91+F92+F93+F95</f>
        <v>43854000</v>
      </c>
    </row>
    <row r="91" spans="1:6" ht="14.25">
      <c r="A91" s="7" t="s">
        <v>78</v>
      </c>
      <c r="B91" s="4" t="s">
        <v>79</v>
      </c>
      <c r="C91" s="5">
        <f aca="true" t="shared" si="16" ref="C91:F92">C151</f>
        <v>0</v>
      </c>
      <c r="D91" s="5">
        <v>29658000</v>
      </c>
      <c r="E91" s="5">
        <f t="shared" si="16"/>
        <v>7877000</v>
      </c>
      <c r="F91" s="5">
        <f t="shared" si="16"/>
        <v>37535000</v>
      </c>
    </row>
    <row r="92" spans="1:6" ht="27">
      <c r="A92" s="7" t="s">
        <v>80</v>
      </c>
      <c r="B92" s="4" t="s">
        <v>81</v>
      </c>
      <c r="C92" s="5">
        <f t="shared" si="16"/>
        <v>0</v>
      </c>
      <c r="D92" s="5">
        <v>3884000</v>
      </c>
      <c r="E92" s="5">
        <f t="shared" si="16"/>
        <v>446000</v>
      </c>
      <c r="F92" s="5">
        <f t="shared" si="16"/>
        <v>4330000</v>
      </c>
    </row>
    <row r="93" spans="1:6" ht="27">
      <c r="A93" s="7" t="s">
        <v>82</v>
      </c>
      <c r="B93" s="4" t="s">
        <v>83</v>
      </c>
      <c r="C93" s="5">
        <f>C94</f>
        <v>0</v>
      </c>
      <c r="D93" s="5">
        <v>315000</v>
      </c>
      <c r="E93" s="5">
        <f>E94</f>
        <v>0</v>
      </c>
      <c r="F93" s="5">
        <f>F94</f>
        <v>315000</v>
      </c>
    </row>
    <row r="94" spans="1:6" ht="14.25">
      <c r="A94" s="7" t="s">
        <v>86</v>
      </c>
      <c r="B94" s="4" t="s">
        <v>87</v>
      </c>
      <c r="C94" s="5">
        <f>C154</f>
        <v>0</v>
      </c>
      <c r="D94" s="5">
        <v>315000</v>
      </c>
      <c r="E94" s="5">
        <f>E154</f>
        <v>0</v>
      </c>
      <c r="F94" s="5">
        <f>F154</f>
        <v>315000</v>
      </c>
    </row>
    <row r="95" spans="1:6" ht="14.25">
      <c r="A95" s="7" t="s">
        <v>88</v>
      </c>
      <c r="B95" s="4" t="s">
        <v>89</v>
      </c>
      <c r="C95" s="5">
        <f aca="true" t="shared" si="17" ref="C95:F98">C96</f>
        <v>0</v>
      </c>
      <c r="D95" s="5">
        <v>1608000</v>
      </c>
      <c r="E95" s="5">
        <f t="shared" si="17"/>
        <v>66000</v>
      </c>
      <c r="F95" s="5">
        <f t="shared" si="17"/>
        <v>1674000</v>
      </c>
    </row>
    <row r="96" spans="1:6" ht="14.25">
      <c r="A96" s="7" t="s">
        <v>98</v>
      </c>
      <c r="B96" s="4" t="s">
        <v>99</v>
      </c>
      <c r="C96" s="5">
        <f t="shared" si="17"/>
        <v>0</v>
      </c>
      <c r="D96" s="5">
        <v>1608000</v>
      </c>
      <c r="E96" s="5">
        <f t="shared" si="17"/>
        <v>66000</v>
      </c>
      <c r="F96" s="5">
        <f t="shared" si="17"/>
        <v>1674000</v>
      </c>
    </row>
    <row r="97" spans="1:6" ht="14.25">
      <c r="A97" s="7" t="s">
        <v>100</v>
      </c>
      <c r="B97" s="4" t="s">
        <v>101</v>
      </c>
      <c r="C97" s="5">
        <f t="shared" si="17"/>
        <v>0</v>
      </c>
      <c r="D97" s="5">
        <v>1608000</v>
      </c>
      <c r="E97" s="5">
        <f t="shared" si="17"/>
        <v>66000</v>
      </c>
      <c r="F97" s="5">
        <f t="shared" si="17"/>
        <v>1674000</v>
      </c>
    </row>
    <row r="98" spans="1:6" ht="14.25">
      <c r="A98" s="7" t="s">
        <v>102</v>
      </c>
      <c r="B98" s="4" t="s">
        <v>103</v>
      </c>
      <c r="C98" s="5">
        <f t="shared" si="17"/>
        <v>0</v>
      </c>
      <c r="D98" s="5">
        <v>1608000</v>
      </c>
      <c r="E98" s="5">
        <f t="shared" si="17"/>
        <v>66000</v>
      </c>
      <c r="F98" s="5">
        <f t="shared" si="17"/>
        <v>1674000</v>
      </c>
    </row>
    <row r="99" spans="1:6" ht="14.25">
      <c r="A99" s="7" t="s">
        <v>110</v>
      </c>
      <c r="B99" s="4" t="s">
        <v>111</v>
      </c>
      <c r="C99" s="5">
        <f>C211</f>
        <v>0</v>
      </c>
      <c r="D99" s="5">
        <v>1608000</v>
      </c>
      <c r="E99" s="5">
        <f>E211</f>
        <v>66000</v>
      </c>
      <c r="F99" s="5">
        <f>F211</f>
        <v>1674000</v>
      </c>
    </row>
    <row r="100" spans="1:6" ht="14.25">
      <c r="A100" s="7" t="s">
        <v>124</v>
      </c>
      <c r="B100" s="4" t="s">
        <v>4</v>
      </c>
      <c r="C100" s="5">
        <f>C101+C124</f>
        <v>0</v>
      </c>
      <c r="D100" s="5">
        <v>464049000</v>
      </c>
      <c r="E100" s="5">
        <f>E101+E124</f>
        <v>11093000</v>
      </c>
      <c r="F100" s="5">
        <f>F101+F124</f>
        <v>475142000</v>
      </c>
    </row>
    <row r="101" spans="1:7" ht="14.25">
      <c r="A101" s="7" t="s">
        <v>5</v>
      </c>
      <c r="B101" s="4" t="s">
        <v>6</v>
      </c>
      <c r="C101" s="5">
        <f>C102</f>
        <v>0</v>
      </c>
      <c r="D101" s="5">
        <v>272014000</v>
      </c>
      <c r="E101" s="5">
        <f>E102</f>
        <v>1292000</v>
      </c>
      <c r="F101" s="5">
        <f>F102</f>
        <v>273306000</v>
      </c>
      <c r="G101" s="9"/>
    </row>
    <row r="102" spans="1:6" ht="14.25">
      <c r="A102" s="7" t="s">
        <v>7</v>
      </c>
      <c r="B102" s="4" t="s">
        <v>8</v>
      </c>
      <c r="C102" s="5">
        <f>C103+C108</f>
        <v>0</v>
      </c>
      <c r="D102" s="5">
        <v>272014000</v>
      </c>
      <c r="E102" s="5">
        <f>E103+E108</f>
        <v>1292000</v>
      </c>
      <c r="F102" s="5">
        <f>F103+F108</f>
        <v>273306000</v>
      </c>
    </row>
    <row r="103" spans="1:6" ht="14.25">
      <c r="A103" s="7" t="s">
        <v>9</v>
      </c>
      <c r="B103" s="4" t="s">
        <v>10</v>
      </c>
      <c r="C103" s="5">
        <f aca="true" t="shared" si="18" ref="C103:F105">C104</f>
        <v>0</v>
      </c>
      <c r="D103" s="5">
        <v>0</v>
      </c>
      <c r="E103" s="5">
        <f t="shared" si="18"/>
        <v>0</v>
      </c>
      <c r="F103" s="5">
        <f t="shared" si="18"/>
        <v>0</v>
      </c>
    </row>
    <row r="104" spans="1:6" ht="14.25">
      <c r="A104" s="7" t="s">
        <v>11</v>
      </c>
      <c r="B104" s="4" t="s">
        <v>12</v>
      </c>
      <c r="C104" s="5">
        <f>C105+C107</f>
        <v>0</v>
      </c>
      <c r="D104" s="5">
        <v>0</v>
      </c>
      <c r="E104" s="5">
        <f>E105+E107</f>
        <v>0</v>
      </c>
      <c r="F104" s="5">
        <f>F105+F107</f>
        <v>0</v>
      </c>
    </row>
    <row r="105" spans="1:6" ht="14.25">
      <c r="A105" s="7" t="s">
        <v>13</v>
      </c>
      <c r="B105" s="4" t="s">
        <v>14</v>
      </c>
      <c r="C105" s="5">
        <f t="shared" si="18"/>
        <v>0</v>
      </c>
      <c r="D105" s="5">
        <v>0</v>
      </c>
      <c r="E105" s="5">
        <f t="shared" si="18"/>
        <v>0</v>
      </c>
      <c r="F105" s="5">
        <f t="shared" si="18"/>
        <v>0</v>
      </c>
    </row>
    <row r="106" spans="1:6" ht="14.25">
      <c r="A106" s="7" t="s">
        <v>15</v>
      </c>
      <c r="B106" s="4" t="s">
        <v>16</v>
      </c>
      <c r="C106" s="5"/>
      <c r="D106" s="5"/>
      <c r="E106" s="5"/>
      <c r="F106" s="5"/>
    </row>
    <row r="107" spans="1:6" ht="14.25">
      <c r="A107" s="7" t="s">
        <v>421</v>
      </c>
      <c r="B107" s="4" t="s">
        <v>422</v>
      </c>
      <c r="C107" s="5"/>
      <c r="D107" s="5">
        <v>0</v>
      </c>
      <c r="E107" s="5"/>
      <c r="F107" s="5">
        <f>D107+E107</f>
        <v>0</v>
      </c>
    </row>
    <row r="108" spans="1:6" ht="14.25">
      <c r="A108" s="7" t="s">
        <v>17</v>
      </c>
      <c r="B108" s="4" t="s">
        <v>18</v>
      </c>
      <c r="C108" s="5">
        <f>C109+C120+C118</f>
        <v>0</v>
      </c>
      <c r="D108" s="5">
        <v>272014000</v>
      </c>
      <c r="E108" s="5">
        <f>E109+E120+E118</f>
        <v>1292000</v>
      </c>
      <c r="F108" s="5">
        <f>F109+F120+F118</f>
        <v>273306000</v>
      </c>
    </row>
    <row r="109" spans="1:6" ht="39.75">
      <c r="A109" s="7" t="s">
        <v>125</v>
      </c>
      <c r="B109" s="4" t="s">
        <v>20</v>
      </c>
      <c r="C109" s="5">
        <f>C110+C112+C113+C114+C115+C111</f>
        <v>0</v>
      </c>
      <c r="D109" s="5">
        <v>275281000</v>
      </c>
      <c r="E109" s="5">
        <f>E110+E112+E113+E114+E115+E111</f>
        <v>1307000</v>
      </c>
      <c r="F109" s="5">
        <f>F110+F112+F113+F114+F115+F111</f>
        <v>276588000</v>
      </c>
    </row>
    <row r="110" spans="1:6" ht="14.25">
      <c r="A110" s="7" t="s">
        <v>21</v>
      </c>
      <c r="B110" s="4" t="s">
        <v>22</v>
      </c>
      <c r="C110" s="5"/>
      <c r="D110" s="5">
        <v>2251000</v>
      </c>
      <c r="E110" s="5"/>
      <c r="F110" s="5">
        <f>D110+E110</f>
        <v>2251000</v>
      </c>
    </row>
    <row r="111" spans="1:6" ht="14.25">
      <c r="A111" s="7" t="s">
        <v>372</v>
      </c>
      <c r="B111" s="4" t="s">
        <v>373</v>
      </c>
      <c r="C111" s="5"/>
      <c r="D111" s="5"/>
      <c r="E111" s="5"/>
      <c r="F111" s="5"/>
    </row>
    <row r="112" spans="1:6" ht="14.25">
      <c r="A112" s="7" t="s">
        <v>23</v>
      </c>
      <c r="B112" s="4" t="s">
        <v>24</v>
      </c>
      <c r="C112" s="5"/>
      <c r="D112" s="5">
        <v>63000</v>
      </c>
      <c r="E112" s="5"/>
      <c r="F112" s="5">
        <f>D112+E112</f>
        <v>63000</v>
      </c>
    </row>
    <row r="113" spans="1:6" ht="14.25">
      <c r="A113" s="7" t="s">
        <v>25</v>
      </c>
      <c r="B113" s="4" t="s">
        <v>26</v>
      </c>
      <c r="C113" s="5"/>
      <c r="D113" s="5">
        <v>196983000</v>
      </c>
      <c r="E113" s="5"/>
      <c r="F113" s="5">
        <f>D113+E113</f>
        <v>196983000</v>
      </c>
    </row>
    <row r="114" spans="1:6" ht="27">
      <c r="A114" s="7" t="s">
        <v>27</v>
      </c>
      <c r="B114" s="4" t="s">
        <v>28</v>
      </c>
      <c r="C114" s="5"/>
      <c r="D114" s="5">
        <v>74172000</v>
      </c>
      <c r="E114" s="5">
        <v>1287000</v>
      </c>
      <c r="F114" s="5">
        <f>D114+E114</f>
        <v>75459000</v>
      </c>
    </row>
    <row r="115" spans="1:6" ht="14.25">
      <c r="A115" s="7" t="s">
        <v>29</v>
      </c>
      <c r="B115" s="4" t="s">
        <v>30</v>
      </c>
      <c r="C115" s="5"/>
      <c r="D115" s="5">
        <v>1812000</v>
      </c>
      <c r="E115" s="5">
        <v>20000</v>
      </c>
      <c r="F115" s="5">
        <f>D115+E115</f>
        <v>1832000</v>
      </c>
    </row>
    <row r="116" spans="1:6" ht="14.25">
      <c r="A116" s="7" t="s">
        <v>404</v>
      </c>
      <c r="B116" s="4" t="s">
        <v>406</v>
      </c>
      <c r="C116" s="5"/>
      <c r="D116" s="5"/>
      <c r="E116" s="5"/>
      <c r="F116" s="5"/>
    </row>
    <row r="117" spans="1:6" ht="14.25">
      <c r="A117" s="7" t="s">
        <v>405</v>
      </c>
      <c r="B117" s="4" t="s">
        <v>407</v>
      </c>
      <c r="C117" s="5"/>
      <c r="D117" s="5"/>
      <c r="E117" s="5"/>
      <c r="F117" s="5"/>
    </row>
    <row r="118" spans="1:6" ht="14.25">
      <c r="A118" s="7" t="s">
        <v>394</v>
      </c>
      <c r="B118" s="4" t="s">
        <v>395</v>
      </c>
      <c r="C118" s="5">
        <f>C119</f>
        <v>0</v>
      </c>
      <c r="D118" s="5">
        <v>0</v>
      </c>
      <c r="E118" s="5">
        <f>E119</f>
        <v>0</v>
      </c>
      <c r="F118" s="5">
        <f>F119</f>
        <v>0</v>
      </c>
    </row>
    <row r="119" spans="1:6" ht="14.25">
      <c r="A119" s="7" t="s">
        <v>193</v>
      </c>
      <c r="B119" s="4" t="s">
        <v>396</v>
      </c>
      <c r="C119" s="5"/>
      <c r="D119" s="5"/>
      <c r="E119" s="5"/>
      <c r="F119" s="5"/>
    </row>
    <row r="120" spans="1:6" ht="14.25">
      <c r="A120" s="7" t="s">
        <v>126</v>
      </c>
      <c r="B120" s="4" t="s">
        <v>32</v>
      </c>
      <c r="C120" s="5">
        <f>C121+C122+C123</f>
        <v>0</v>
      </c>
      <c r="D120" s="5">
        <v>-3267000</v>
      </c>
      <c r="E120" s="5">
        <f>E121+E122+E123</f>
        <v>-15000</v>
      </c>
      <c r="F120" s="5">
        <f>F121+F122+F123</f>
        <v>-3282000</v>
      </c>
    </row>
    <row r="121" spans="1:6" ht="14.25">
      <c r="A121" s="7" t="s">
        <v>33</v>
      </c>
      <c r="B121" s="4" t="s">
        <v>34</v>
      </c>
      <c r="C121" s="5"/>
      <c r="D121" s="5">
        <v>15000</v>
      </c>
      <c r="E121" s="5"/>
      <c r="F121" s="5">
        <f>D121+E121</f>
        <v>15000</v>
      </c>
    </row>
    <row r="122" spans="1:6" ht="27">
      <c r="A122" s="7" t="s">
        <v>127</v>
      </c>
      <c r="B122" s="4" t="s">
        <v>36</v>
      </c>
      <c r="C122" s="5"/>
      <c r="D122" s="5">
        <v>-3307000</v>
      </c>
      <c r="E122" s="5">
        <v>-15000</v>
      </c>
      <c r="F122" s="5">
        <f>D122+E122</f>
        <v>-3322000</v>
      </c>
    </row>
    <row r="123" spans="1:6" ht="14.25">
      <c r="A123" s="7" t="s">
        <v>39</v>
      </c>
      <c r="B123" s="4" t="s">
        <v>40</v>
      </c>
      <c r="C123" s="5"/>
      <c r="D123" s="5">
        <v>25000</v>
      </c>
      <c r="E123" s="5"/>
      <c r="F123" s="5">
        <f>D123+E123</f>
        <v>25000</v>
      </c>
    </row>
    <row r="124" spans="1:6" ht="14.25">
      <c r="A124" s="7" t="s">
        <v>47</v>
      </c>
      <c r="B124" s="4" t="s">
        <v>48</v>
      </c>
      <c r="C124" s="5">
        <f>C125</f>
        <v>0</v>
      </c>
      <c r="D124" s="5">
        <v>192035000</v>
      </c>
      <c r="E124" s="5">
        <f>E125</f>
        <v>9801000</v>
      </c>
      <c r="F124" s="5">
        <f>F125</f>
        <v>201836000</v>
      </c>
    </row>
    <row r="125" spans="1:7" ht="14.25">
      <c r="A125" s="7" t="s">
        <v>49</v>
      </c>
      <c r="B125" s="4" t="s">
        <v>50</v>
      </c>
      <c r="C125" s="5">
        <f>C129+C126</f>
        <v>0</v>
      </c>
      <c r="D125" s="5">
        <v>192035000</v>
      </c>
      <c r="E125" s="5">
        <f>E129+E126</f>
        <v>9801000</v>
      </c>
      <c r="F125" s="5">
        <f>F129+F126</f>
        <v>201836000</v>
      </c>
      <c r="G125" s="9"/>
    </row>
    <row r="126" spans="1:6" ht="14.25">
      <c r="A126" s="7" t="s">
        <v>51</v>
      </c>
      <c r="B126" s="4" t="s">
        <v>52</v>
      </c>
      <c r="C126" s="5">
        <f>C128</f>
        <v>0</v>
      </c>
      <c r="D126" s="5">
        <v>3000</v>
      </c>
      <c r="E126" s="5">
        <f>E128+E127</f>
        <v>0</v>
      </c>
      <c r="F126" s="5">
        <f>F128+F127</f>
        <v>3000</v>
      </c>
    </row>
    <row r="127" spans="1:6" ht="39.75">
      <c r="A127" s="7" t="s">
        <v>438</v>
      </c>
      <c r="B127" s="20">
        <v>421070</v>
      </c>
      <c r="C127" s="5"/>
      <c r="D127" s="5"/>
      <c r="E127" s="5"/>
      <c r="F127" s="5"/>
    </row>
    <row r="128" spans="1:6" ht="14.25">
      <c r="A128" s="7" t="s">
        <v>400</v>
      </c>
      <c r="B128" s="20">
        <v>421082</v>
      </c>
      <c r="C128" s="5"/>
      <c r="D128" s="5">
        <v>3000</v>
      </c>
      <c r="E128" s="5"/>
      <c r="F128" s="5">
        <f>D128+E128</f>
        <v>3000</v>
      </c>
    </row>
    <row r="129" spans="1:7" ht="14.25">
      <c r="A129" s="7" t="s">
        <v>128</v>
      </c>
      <c r="B129" s="4" t="s">
        <v>55</v>
      </c>
      <c r="C129" s="5">
        <f>C130+C131+C132+C133</f>
        <v>0</v>
      </c>
      <c r="D129" s="5">
        <v>192032000</v>
      </c>
      <c r="E129" s="5">
        <f>E130+E131+E132+E133</f>
        <v>9801000</v>
      </c>
      <c r="F129" s="5">
        <f>F130+F131+F132+F133</f>
        <v>201833000</v>
      </c>
      <c r="G129" s="9"/>
    </row>
    <row r="130" spans="1:6" ht="14.25">
      <c r="A130" s="7" t="s">
        <v>56</v>
      </c>
      <c r="B130" s="4" t="s">
        <v>57</v>
      </c>
      <c r="C130" s="5"/>
      <c r="D130" s="5">
        <v>41018000</v>
      </c>
      <c r="E130" s="5">
        <f>700000+102000+4139000+1600000+850000+1410000+330000+20000+20000-66000</f>
        <v>9105000</v>
      </c>
      <c r="F130" s="5">
        <f>D130+E130</f>
        <v>50123000</v>
      </c>
    </row>
    <row r="131" spans="1:6" ht="14.25">
      <c r="A131" s="7" t="s">
        <v>58</v>
      </c>
      <c r="B131" s="4" t="s">
        <v>59</v>
      </c>
      <c r="C131" s="5"/>
      <c r="D131" s="5">
        <v>2500000</v>
      </c>
      <c r="E131" s="5">
        <v>260000</v>
      </c>
      <c r="F131" s="5">
        <f>D131+E131</f>
        <v>2760000</v>
      </c>
    </row>
    <row r="132" spans="1:6" ht="27">
      <c r="A132" s="7" t="s">
        <v>70</v>
      </c>
      <c r="B132" s="4" t="s">
        <v>71</v>
      </c>
      <c r="C132" s="5"/>
      <c r="D132" s="5">
        <v>148481000</v>
      </c>
      <c r="E132" s="5">
        <v>436000</v>
      </c>
      <c r="F132" s="5">
        <f>D132+E132</f>
        <v>148917000</v>
      </c>
    </row>
    <row r="133" spans="1:6" ht="14.25">
      <c r="A133" s="7" t="s">
        <v>400</v>
      </c>
      <c r="B133" s="20">
        <v>431040</v>
      </c>
      <c r="C133" s="5"/>
      <c r="D133" s="5">
        <v>33000</v>
      </c>
      <c r="E133" s="5"/>
      <c r="F133" s="5">
        <f>D133+E133</f>
        <v>33000</v>
      </c>
    </row>
    <row r="134" spans="1:6" ht="27">
      <c r="A134" s="7" t="s">
        <v>129</v>
      </c>
      <c r="B134" s="4" t="s">
        <v>77</v>
      </c>
      <c r="C134" s="5">
        <f>C136+C144+C150+C142</f>
        <v>0</v>
      </c>
      <c r="D134" s="5">
        <v>464049000</v>
      </c>
      <c r="E134" s="5">
        <f>E136+E144+E150+E142</f>
        <v>11093000</v>
      </c>
      <c r="F134" s="5">
        <f>F136+F144+F150+F142</f>
        <v>475142000</v>
      </c>
    </row>
    <row r="135" spans="1:6" ht="14.25">
      <c r="A135" s="7" t="s">
        <v>130</v>
      </c>
      <c r="B135" s="4" t="s">
        <v>115</v>
      </c>
      <c r="C135" s="5">
        <f>C136</f>
        <v>0</v>
      </c>
      <c r="D135" s="5">
        <v>9003000</v>
      </c>
      <c r="E135" s="5">
        <f>E136</f>
        <v>802000</v>
      </c>
      <c r="F135" s="5">
        <f>F136</f>
        <v>9805000</v>
      </c>
    </row>
    <row r="136" spans="1:6" ht="14.25">
      <c r="A136" s="7" t="s">
        <v>116</v>
      </c>
      <c r="B136" s="4" t="s">
        <v>117</v>
      </c>
      <c r="C136" s="5">
        <f>C137+C138+C139</f>
        <v>0</v>
      </c>
      <c r="D136" s="5">
        <v>9003000</v>
      </c>
      <c r="E136" s="5">
        <f>E137+E138+E139</f>
        <v>802000</v>
      </c>
      <c r="F136" s="5">
        <f>F137+F138+F139</f>
        <v>9805000</v>
      </c>
    </row>
    <row r="137" spans="1:6" ht="14.25">
      <c r="A137" s="7" t="s">
        <v>78</v>
      </c>
      <c r="B137" s="4" t="s">
        <v>79</v>
      </c>
      <c r="C137" s="5"/>
      <c r="D137" s="5">
        <v>8580000</v>
      </c>
      <c r="E137" s="5">
        <f>675000+70000</f>
        <v>745000</v>
      </c>
      <c r="F137" s="5">
        <f>D137+E137</f>
        <v>9325000</v>
      </c>
    </row>
    <row r="138" spans="1:6" ht="27">
      <c r="A138" s="7" t="s">
        <v>80</v>
      </c>
      <c r="B138" s="4" t="s">
        <v>81</v>
      </c>
      <c r="C138" s="5"/>
      <c r="D138" s="5">
        <v>300000</v>
      </c>
      <c r="E138" s="5">
        <f>25000+32000</f>
        <v>57000</v>
      </c>
      <c r="F138" s="5">
        <f>D138+E138</f>
        <v>357000</v>
      </c>
    </row>
    <row r="139" spans="1:6" ht="27">
      <c r="A139" s="7" t="s">
        <v>82</v>
      </c>
      <c r="B139" s="4" t="s">
        <v>83</v>
      </c>
      <c r="C139" s="5">
        <f>C140</f>
        <v>0</v>
      </c>
      <c r="D139" s="5">
        <v>123000</v>
      </c>
      <c r="E139" s="5">
        <f>E140</f>
        <v>0</v>
      </c>
      <c r="F139" s="5">
        <f>F140</f>
        <v>123000</v>
      </c>
    </row>
    <row r="140" spans="1:6" ht="14.25">
      <c r="A140" s="7" t="s">
        <v>86</v>
      </c>
      <c r="B140" s="4" t="s">
        <v>87</v>
      </c>
      <c r="C140" s="5"/>
      <c r="D140" s="5">
        <v>123000</v>
      </c>
      <c r="E140" s="5"/>
      <c r="F140" s="5">
        <f>D140+E140</f>
        <v>123000</v>
      </c>
    </row>
    <row r="141" spans="1:6" ht="14.25">
      <c r="A141" s="7" t="s">
        <v>118</v>
      </c>
      <c r="B141" s="4" t="s">
        <v>119</v>
      </c>
      <c r="C141" s="5">
        <f>C144+C150+C142</f>
        <v>0</v>
      </c>
      <c r="D141" s="5">
        <v>455046000</v>
      </c>
      <c r="E141" s="5">
        <f>E144+E150+E142</f>
        <v>10291000</v>
      </c>
      <c r="F141" s="5">
        <f>F144+F150+F142</f>
        <v>465337000</v>
      </c>
    </row>
    <row r="142" spans="1:6" ht="14.25">
      <c r="A142" s="7" t="s">
        <v>371</v>
      </c>
      <c r="B142" s="20">
        <v>6510</v>
      </c>
      <c r="C142" s="5">
        <f>C143</f>
        <v>0</v>
      </c>
      <c r="D142" s="5">
        <v>0</v>
      </c>
      <c r="E142" s="5">
        <f>E143</f>
        <v>0</v>
      </c>
      <c r="F142" s="5">
        <f>F143</f>
        <v>0</v>
      </c>
    </row>
    <row r="143" spans="1:6" ht="27">
      <c r="A143" s="7" t="s">
        <v>80</v>
      </c>
      <c r="B143" s="20">
        <v>20</v>
      </c>
      <c r="C143" s="5"/>
      <c r="D143" s="5">
        <v>0</v>
      </c>
      <c r="E143" s="5"/>
      <c r="F143" s="5">
        <f>D143+E143</f>
        <v>0</v>
      </c>
    </row>
    <row r="144" spans="1:6" ht="14.25">
      <c r="A144" s="7" t="s">
        <v>120</v>
      </c>
      <c r="B144" s="4" t="s">
        <v>121</v>
      </c>
      <c r="C144" s="5">
        <f>C145+C146+C147</f>
        <v>0</v>
      </c>
      <c r="D144" s="5">
        <v>421189000</v>
      </c>
      <c r="E144" s="5">
        <f>E145+E146+E147</f>
        <v>1968000</v>
      </c>
      <c r="F144" s="5">
        <f>F145+F146+F147</f>
        <v>423157000</v>
      </c>
    </row>
    <row r="145" spans="1:6" ht="14.25">
      <c r="A145" s="7" t="s">
        <v>78</v>
      </c>
      <c r="B145" s="4" t="s">
        <v>79</v>
      </c>
      <c r="C145" s="5"/>
      <c r="D145" s="5">
        <v>310779000</v>
      </c>
      <c r="E145" s="5"/>
      <c r="F145" s="5">
        <f>D145+E145</f>
        <v>310779000</v>
      </c>
    </row>
    <row r="146" spans="1:6" ht="27">
      <c r="A146" s="7" t="s">
        <v>80</v>
      </c>
      <c r="B146" s="4" t="s">
        <v>81</v>
      </c>
      <c r="C146" s="5"/>
      <c r="D146" s="5">
        <v>108185000</v>
      </c>
      <c r="E146" s="5">
        <v>1968000</v>
      </c>
      <c r="F146" s="5">
        <f>D146+E146</f>
        <v>110153000</v>
      </c>
    </row>
    <row r="147" spans="1:6" ht="27">
      <c r="A147" s="7" t="s">
        <v>82</v>
      </c>
      <c r="B147" s="4" t="s">
        <v>83</v>
      </c>
      <c r="C147" s="5">
        <f>C148+C149</f>
        <v>0</v>
      </c>
      <c r="D147" s="5">
        <v>2225000</v>
      </c>
      <c r="E147" s="5">
        <f>E148+E149</f>
        <v>0</v>
      </c>
      <c r="F147" s="5">
        <f>F148+F149</f>
        <v>2225000</v>
      </c>
    </row>
    <row r="148" spans="1:6" ht="14.25">
      <c r="A148" s="7" t="s">
        <v>84</v>
      </c>
      <c r="B148" s="4" t="s">
        <v>85</v>
      </c>
      <c r="C148" s="5"/>
      <c r="D148" s="5">
        <v>0</v>
      </c>
      <c r="E148" s="5"/>
      <c r="F148" s="5">
        <f>D148+E148</f>
        <v>0</v>
      </c>
    </row>
    <row r="149" spans="1:6" ht="14.25">
      <c r="A149" s="7" t="s">
        <v>86</v>
      </c>
      <c r="B149" s="4" t="s">
        <v>87</v>
      </c>
      <c r="C149" s="5"/>
      <c r="D149" s="5">
        <v>2225000</v>
      </c>
      <c r="E149" s="5"/>
      <c r="F149" s="5">
        <f>D149+E149</f>
        <v>2225000</v>
      </c>
    </row>
    <row r="150" spans="1:6" ht="14.25">
      <c r="A150" s="7" t="s">
        <v>122</v>
      </c>
      <c r="B150" s="4" t="s">
        <v>123</v>
      </c>
      <c r="C150" s="5">
        <f>C151+C152+C153</f>
        <v>0</v>
      </c>
      <c r="D150" s="5">
        <v>33857000</v>
      </c>
      <c r="E150" s="5">
        <f>E151+E152+E153</f>
        <v>8323000</v>
      </c>
      <c r="F150" s="5">
        <f>F151+F152+F153</f>
        <v>42180000</v>
      </c>
    </row>
    <row r="151" spans="1:6" ht="14.25">
      <c r="A151" s="7" t="s">
        <v>78</v>
      </c>
      <c r="B151" s="4" t="s">
        <v>79</v>
      </c>
      <c r="C151" s="5"/>
      <c r="D151" s="5">
        <v>29658000</v>
      </c>
      <c r="E151" s="5">
        <f>4109000+1210000+224000+720000+1060000+300000+300000+10000+10000-66000</f>
        <v>7877000</v>
      </c>
      <c r="F151" s="5">
        <f>D151+E151</f>
        <v>37535000</v>
      </c>
    </row>
    <row r="152" spans="1:6" ht="27">
      <c r="A152" s="7" t="s">
        <v>80</v>
      </c>
      <c r="B152" s="4" t="s">
        <v>81</v>
      </c>
      <c r="C152" s="5"/>
      <c r="D152" s="5">
        <v>3884000</v>
      </c>
      <c r="E152" s="5">
        <f>30000+166000+130000+50000+30000+10000+10000+20000</f>
        <v>446000</v>
      </c>
      <c r="F152" s="5">
        <f>D152+E152</f>
        <v>4330000</v>
      </c>
    </row>
    <row r="153" spans="1:6" ht="27">
      <c r="A153" s="7" t="s">
        <v>82</v>
      </c>
      <c r="B153" s="4" t="s">
        <v>83</v>
      </c>
      <c r="C153" s="5">
        <f>C154</f>
        <v>0</v>
      </c>
      <c r="D153" s="5">
        <v>315000</v>
      </c>
      <c r="E153" s="5">
        <f>E154</f>
        <v>0</v>
      </c>
      <c r="F153" s="5">
        <f>F154</f>
        <v>315000</v>
      </c>
    </row>
    <row r="154" spans="1:6" ht="14.25">
      <c r="A154" s="7" t="s">
        <v>86</v>
      </c>
      <c r="B154" s="4" t="s">
        <v>87</v>
      </c>
      <c r="C154" s="5"/>
      <c r="D154" s="5">
        <v>315000</v>
      </c>
      <c r="E154" s="5"/>
      <c r="F154" s="5">
        <f>D154+E154</f>
        <v>315000</v>
      </c>
    </row>
    <row r="155" spans="1:6" ht="27">
      <c r="A155" s="7" t="s">
        <v>131</v>
      </c>
      <c r="B155" s="4" t="s">
        <v>4</v>
      </c>
      <c r="C155" s="5">
        <f>C156+C164+C175+C161+C177</f>
        <v>0</v>
      </c>
      <c r="D155" s="5">
        <v>59103000</v>
      </c>
      <c r="E155" s="5">
        <f>E156+E164+E175+E161+E177</f>
        <v>-99000</v>
      </c>
      <c r="F155" s="5">
        <f>F156+F164+F175+F161+F177</f>
        <v>59004000</v>
      </c>
    </row>
    <row r="156" spans="1:6" ht="14.25">
      <c r="A156" s="7" t="s">
        <v>132</v>
      </c>
      <c r="B156" s="4" t="s">
        <v>6</v>
      </c>
      <c r="C156" s="5">
        <f aca="true" t="shared" si="19" ref="C156:F159">C157</f>
        <v>0</v>
      </c>
      <c r="D156" s="5">
        <v>3307000</v>
      </c>
      <c r="E156" s="5">
        <f t="shared" si="19"/>
        <v>15000</v>
      </c>
      <c r="F156" s="5">
        <f t="shared" si="19"/>
        <v>3322000</v>
      </c>
    </row>
    <row r="157" spans="1:6" ht="14.25">
      <c r="A157" s="7" t="s">
        <v>133</v>
      </c>
      <c r="B157" s="4" t="s">
        <v>8</v>
      </c>
      <c r="C157" s="5">
        <f t="shared" si="19"/>
        <v>0</v>
      </c>
      <c r="D157" s="5">
        <v>3307000</v>
      </c>
      <c r="E157" s="5">
        <f t="shared" si="19"/>
        <v>15000</v>
      </c>
      <c r="F157" s="5">
        <f t="shared" si="19"/>
        <v>3322000</v>
      </c>
    </row>
    <row r="158" spans="1:6" ht="14.25">
      <c r="A158" s="7" t="s">
        <v>134</v>
      </c>
      <c r="B158" s="4" t="s">
        <v>18</v>
      </c>
      <c r="C158" s="5">
        <f t="shared" si="19"/>
        <v>0</v>
      </c>
      <c r="D158" s="5">
        <v>3307000</v>
      </c>
      <c r="E158" s="5">
        <f t="shared" si="19"/>
        <v>15000</v>
      </c>
      <c r="F158" s="5">
        <f t="shared" si="19"/>
        <v>3322000</v>
      </c>
    </row>
    <row r="159" spans="1:6" ht="14.25">
      <c r="A159" s="7" t="s">
        <v>135</v>
      </c>
      <c r="B159" s="4" t="s">
        <v>32</v>
      </c>
      <c r="C159" s="5">
        <f t="shared" si="19"/>
        <v>0</v>
      </c>
      <c r="D159" s="5">
        <v>3307000</v>
      </c>
      <c r="E159" s="5">
        <f t="shared" si="19"/>
        <v>15000</v>
      </c>
      <c r="F159" s="5">
        <f t="shared" si="19"/>
        <v>3322000</v>
      </c>
    </row>
    <row r="160" spans="1:6" ht="14.25">
      <c r="A160" s="7" t="s">
        <v>37</v>
      </c>
      <c r="B160" s="4" t="s">
        <v>38</v>
      </c>
      <c r="C160" s="5"/>
      <c r="D160" s="5">
        <v>3307000</v>
      </c>
      <c r="E160" s="5">
        <v>15000</v>
      </c>
      <c r="F160" s="5">
        <f>D160+E160</f>
        <v>3322000</v>
      </c>
    </row>
    <row r="161" spans="1:6" ht="14.25">
      <c r="A161" s="7" t="s">
        <v>41</v>
      </c>
      <c r="B161" s="4" t="s">
        <v>42</v>
      </c>
      <c r="C161" s="5">
        <f aca="true" t="shared" si="20" ref="C161:F162">C162</f>
        <v>0</v>
      </c>
      <c r="D161" s="5">
        <v>3000</v>
      </c>
      <c r="E161" s="5">
        <f t="shared" si="20"/>
        <v>0</v>
      </c>
      <c r="F161" s="5">
        <f t="shared" si="20"/>
        <v>3000</v>
      </c>
    </row>
    <row r="162" spans="1:6" ht="14.25">
      <c r="A162" s="7" t="s">
        <v>43</v>
      </c>
      <c r="B162" s="4" t="s">
        <v>44</v>
      </c>
      <c r="C162" s="5">
        <f t="shared" si="20"/>
        <v>0</v>
      </c>
      <c r="D162" s="5">
        <v>3000</v>
      </c>
      <c r="E162" s="5">
        <f t="shared" si="20"/>
        <v>0</v>
      </c>
      <c r="F162" s="5">
        <f t="shared" si="20"/>
        <v>3000</v>
      </c>
    </row>
    <row r="163" spans="1:6" ht="14.25">
      <c r="A163" s="7" t="s">
        <v>45</v>
      </c>
      <c r="B163" s="4" t="s">
        <v>46</v>
      </c>
      <c r="C163" s="5"/>
      <c r="D163" s="5">
        <v>3000</v>
      </c>
      <c r="E163" s="5"/>
      <c r="F163" s="5">
        <f>D163+E163</f>
        <v>3000</v>
      </c>
    </row>
    <row r="164" spans="1:6" ht="14.25">
      <c r="A164" s="7" t="s">
        <v>47</v>
      </c>
      <c r="B164" s="4" t="s">
        <v>48</v>
      </c>
      <c r="C164" s="5">
        <f>C165</f>
        <v>0</v>
      </c>
      <c r="D164" s="5">
        <v>12227000</v>
      </c>
      <c r="E164" s="5">
        <f>E165</f>
        <v>-114000</v>
      </c>
      <c r="F164" s="5">
        <f>F165</f>
        <v>12113000</v>
      </c>
    </row>
    <row r="165" spans="1:6" ht="14.25">
      <c r="A165" s="7" t="s">
        <v>49</v>
      </c>
      <c r="B165" s="4" t="s">
        <v>50</v>
      </c>
      <c r="C165" s="5">
        <f>C166+C168</f>
        <v>0</v>
      </c>
      <c r="D165" s="5">
        <v>12227000</v>
      </c>
      <c r="E165" s="5">
        <f>E166+E168</f>
        <v>-114000</v>
      </c>
      <c r="F165" s="5">
        <f>F166+F168</f>
        <v>12113000</v>
      </c>
    </row>
    <row r="166" spans="1:6" ht="14.25">
      <c r="A166" s="7" t="s">
        <v>136</v>
      </c>
      <c r="B166" s="4" t="s">
        <v>52</v>
      </c>
      <c r="C166" s="5">
        <f>C167</f>
        <v>0</v>
      </c>
      <c r="D166" s="5">
        <v>2500000</v>
      </c>
      <c r="E166" s="5">
        <f>E167</f>
        <v>0</v>
      </c>
      <c r="F166" s="5">
        <f>F167</f>
        <v>2500000</v>
      </c>
    </row>
    <row r="167" spans="1:6" ht="27">
      <c r="A167" s="7" t="s">
        <v>53</v>
      </c>
      <c r="B167" s="20">
        <v>421070</v>
      </c>
      <c r="C167" s="5">
        <v>0</v>
      </c>
      <c r="D167" s="5">
        <v>2500000</v>
      </c>
      <c r="E167" s="5"/>
      <c r="F167" s="5">
        <f>D167+E167</f>
        <v>2500000</v>
      </c>
    </row>
    <row r="168" spans="1:6" ht="27">
      <c r="A168" s="7" t="s">
        <v>137</v>
      </c>
      <c r="B168" s="4" t="s">
        <v>55</v>
      </c>
      <c r="C168" s="5">
        <f>C169+C170+C174</f>
        <v>0</v>
      </c>
      <c r="D168" s="5">
        <v>9727000</v>
      </c>
      <c r="E168" s="5">
        <f>E169+E170+E174</f>
        <v>-114000</v>
      </c>
      <c r="F168" s="5">
        <f>F169+F170+F174</f>
        <v>9613000</v>
      </c>
    </row>
    <row r="169" spans="1:6" ht="14.25">
      <c r="A169" s="7" t="s">
        <v>60</v>
      </c>
      <c r="B169" s="4" t="s">
        <v>61</v>
      </c>
      <c r="C169" s="5"/>
      <c r="D169" s="5">
        <v>7508000</v>
      </c>
      <c r="E169" s="5">
        <v>-180000</v>
      </c>
      <c r="F169" s="5">
        <f>D169+E169</f>
        <v>7328000</v>
      </c>
    </row>
    <row r="170" spans="1:6" ht="27">
      <c r="A170" s="7" t="s">
        <v>62</v>
      </c>
      <c r="B170" s="4" t="s">
        <v>63</v>
      </c>
      <c r="C170" s="5">
        <f>C172+C173+C171</f>
        <v>0</v>
      </c>
      <c r="D170" s="5">
        <v>458000</v>
      </c>
      <c r="E170" s="5">
        <f>E172+E173+E171</f>
        <v>0</v>
      </c>
      <c r="F170" s="5">
        <f>F172+F173+F171</f>
        <v>458000</v>
      </c>
    </row>
    <row r="171" spans="1:6" ht="27">
      <c r="A171" s="7" t="s">
        <v>369</v>
      </c>
      <c r="B171" s="4" t="s">
        <v>370</v>
      </c>
      <c r="C171" s="5"/>
      <c r="D171" s="5">
        <v>458000</v>
      </c>
      <c r="E171" s="5"/>
      <c r="F171" s="5">
        <f>D171+E171</f>
        <v>458000</v>
      </c>
    </row>
    <row r="172" spans="1:6" ht="27">
      <c r="A172" s="7" t="s">
        <v>64</v>
      </c>
      <c r="B172" s="4" t="s">
        <v>65</v>
      </c>
      <c r="C172" s="5"/>
      <c r="D172" s="5">
        <v>0</v>
      </c>
      <c r="E172" s="5"/>
      <c r="F172" s="5">
        <f>D172+E172</f>
        <v>0</v>
      </c>
    </row>
    <row r="173" spans="1:6" ht="14.25">
      <c r="A173" s="7" t="s">
        <v>66</v>
      </c>
      <c r="B173" s="4" t="s">
        <v>67</v>
      </c>
      <c r="C173" s="5"/>
      <c r="D173" s="5">
        <v>0</v>
      </c>
      <c r="E173" s="5"/>
      <c r="F173" s="5">
        <f>D173+E173</f>
        <v>0</v>
      </c>
    </row>
    <row r="174" spans="1:6" ht="14.25">
      <c r="A174" s="7" t="s">
        <v>68</v>
      </c>
      <c r="B174" s="4" t="s">
        <v>69</v>
      </c>
      <c r="C174" s="5"/>
      <c r="D174" s="5">
        <v>1761000</v>
      </c>
      <c r="E174" s="5">
        <v>66000</v>
      </c>
      <c r="F174" s="5">
        <f>D174+E174</f>
        <v>1827000</v>
      </c>
    </row>
    <row r="175" spans="1:6" ht="14.25">
      <c r="A175" s="7" t="s">
        <v>72</v>
      </c>
      <c r="B175" s="4" t="s">
        <v>73</v>
      </c>
      <c r="C175" s="5">
        <f>C176</f>
        <v>0</v>
      </c>
      <c r="D175" s="5">
        <v>0</v>
      </c>
      <c r="E175" s="5">
        <f>E176</f>
        <v>0</v>
      </c>
      <c r="F175" s="5">
        <f>F176</f>
        <v>0</v>
      </c>
    </row>
    <row r="176" spans="1:6" ht="27">
      <c r="A176" s="7" t="s">
        <v>74</v>
      </c>
      <c r="B176" s="4" t="s">
        <v>75</v>
      </c>
      <c r="C176" s="5"/>
      <c r="D176" s="5"/>
      <c r="E176" s="5"/>
      <c r="F176" s="5"/>
    </row>
    <row r="177" spans="1:6" ht="39.75">
      <c r="A177" s="7" t="s">
        <v>374</v>
      </c>
      <c r="B177" s="4" t="s">
        <v>376</v>
      </c>
      <c r="C177" s="5">
        <f aca="true" t="shared" si="21" ref="C177:F178">C178</f>
        <v>0</v>
      </c>
      <c r="D177" s="5">
        <v>43566000</v>
      </c>
      <c r="E177" s="5">
        <f t="shared" si="21"/>
        <v>0</v>
      </c>
      <c r="F177" s="5">
        <f t="shared" si="21"/>
        <v>43566000</v>
      </c>
    </row>
    <row r="178" spans="1:6" ht="27">
      <c r="A178" s="7" t="s">
        <v>375</v>
      </c>
      <c r="B178" s="4" t="s">
        <v>377</v>
      </c>
      <c r="C178" s="5">
        <f t="shared" si="21"/>
        <v>0</v>
      </c>
      <c r="D178" s="5">
        <v>43566000</v>
      </c>
      <c r="E178" s="5">
        <f>E179+E181+E180</f>
        <v>0</v>
      </c>
      <c r="F178" s="5">
        <f>F179+F181+F180</f>
        <v>43566000</v>
      </c>
    </row>
    <row r="179" spans="1:6" ht="14.25">
      <c r="A179" s="7" t="s">
        <v>214</v>
      </c>
      <c r="B179" s="4" t="s">
        <v>378</v>
      </c>
      <c r="C179" s="5">
        <f>26000-26000</f>
        <v>0</v>
      </c>
      <c r="D179" s="5">
        <v>42201000</v>
      </c>
      <c r="E179" s="5"/>
      <c r="F179" s="5">
        <f>D179+E179</f>
        <v>42201000</v>
      </c>
    </row>
    <row r="180" spans="1:6" ht="14.25">
      <c r="A180" s="7" t="s">
        <v>391</v>
      </c>
      <c r="B180" s="4" t="s">
        <v>430</v>
      </c>
      <c r="C180" s="5"/>
      <c r="D180" s="5">
        <v>1340000</v>
      </c>
      <c r="E180" s="5"/>
      <c r="F180" s="5">
        <f>D180+E180</f>
        <v>1340000</v>
      </c>
    </row>
    <row r="181" spans="1:6" ht="14.25">
      <c r="A181" s="7" t="s">
        <v>410</v>
      </c>
      <c r="B181" s="4" t="s">
        <v>420</v>
      </c>
      <c r="C181" s="5"/>
      <c r="D181" s="5">
        <v>25000</v>
      </c>
      <c r="E181" s="5"/>
      <c r="F181" s="5">
        <f>D181+E181</f>
        <v>25000</v>
      </c>
    </row>
    <row r="182" spans="1:6" ht="27">
      <c r="A182" s="7" t="s">
        <v>138</v>
      </c>
      <c r="B182" s="4" t="s">
        <v>77</v>
      </c>
      <c r="C182" s="5">
        <f>C184+C192+C206</f>
        <v>0</v>
      </c>
      <c r="D182" s="5">
        <v>59115000</v>
      </c>
      <c r="E182" s="5">
        <f>E184+E192+E206</f>
        <v>-99000</v>
      </c>
      <c r="F182" s="5">
        <f>F184+F192+F206</f>
        <v>59016000</v>
      </c>
    </row>
    <row r="183" spans="1:6" ht="14.25">
      <c r="A183" s="7" t="s">
        <v>139</v>
      </c>
      <c r="B183" s="4" t="s">
        <v>115</v>
      </c>
      <c r="C183" s="5">
        <f aca="true" t="shared" si="22" ref="C183:F187">C184</f>
        <v>0</v>
      </c>
      <c r="D183" s="5">
        <v>153000</v>
      </c>
      <c r="E183" s="5">
        <f t="shared" si="22"/>
        <v>0</v>
      </c>
      <c r="F183" s="5">
        <f t="shared" si="22"/>
        <v>153000</v>
      </c>
    </row>
    <row r="184" spans="1:6" ht="14.25">
      <c r="A184" s="7" t="s">
        <v>116</v>
      </c>
      <c r="B184" s="4" t="s">
        <v>117</v>
      </c>
      <c r="C184" s="5">
        <f t="shared" si="22"/>
        <v>0</v>
      </c>
      <c r="D184" s="5">
        <v>153000</v>
      </c>
      <c r="E184" s="5">
        <f t="shared" si="22"/>
        <v>0</v>
      </c>
      <c r="F184" s="5">
        <f t="shared" si="22"/>
        <v>153000</v>
      </c>
    </row>
    <row r="185" spans="1:6" ht="14.25">
      <c r="A185" s="7" t="s">
        <v>88</v>
      </c>
      <c r="B185" s="4" t="s">
        <v>89</v>
      </c>
      <c r="C185" s="5">
        <f t="shared" si="22"/>
        <v>0</v>
      </c>
      <c r="D185" s="5">
        <v>153000</v>
      </c>
      <c r="E185" s="5">
        <f t="shared" si="22"/>
        <v>0</v>
      </c>
      <c r="F185" s="5">
        <f t="shared" si="22"/>
        <v>153000</v>
      </c>
    </row>
    <row r="186" spans="1:6" ht="14.25">
      <c r="A186" s="7" t="s">
        <v>98</v>
      </c>
      <c r="B186" s="4" t="s">
        <v>99</v>
      </c>
      <c r="C186" s="5">
        <f t="shared" si="22"/>
        <v>0</v>
      </c>
      <c r="D186" s="5">
        <v>153000</v>
      </c>
      <c r="E186" s="5">
        <f t="shared" si="22"/>
        <v>0</v>
      </c>
      <c r="F186" s="5">
        <f t="shared" si="22"/>
        <v>153000</v>
      </c>
    </row>
    <row r="187" spans="1:6" ht="14.25">
      <c r="A187" s="7" t="s">
        <v>100</v>
      </c>
      <c r="B187" s="4" t="s">
        <v>101</v>
      </c>
      <c r="C187" s="5">
        <f t="shared" si="22"/>
        <v>0</v>
      </c>
      <c r="D187" s="5">
        <v>153000</v>
      </c>
      <c r="E187" s="5">
        <f t="shared" si="22"/>
        <v>0</v>
      </c>
      <c r="F187" s="5">
        <f t="shared" si="22"/>
        <v>153000</v>
      </c>
    </row>
    <row r="188" spans="1:6" ht="14.25">
      <c r="A188" s="7" t="s">
        <v>102</v>
      </c>
      <c r="B188" s="4" t="s">
        <v>103</v>
      </c>
      <c r="C188" s="5">
        <f>C189+C190</f>
        <v>0</v>
      </c>
      <c r="D188" s="5">
        <v>153000</v>
      </c>
      <c r="E188" s="5">
        <f>E189+E190</f>
        <v>0</v>
      </c>
      <c r="F188" s="5">
        <f>F189+F190</f>
        <v>153000</v>
      </c>
    </row>
    <row r="189" spans="1:6" ht="14.25">
      <c r="A189" s="7" t="s">
        <v>106</v>
      </c>
      <c r="B189" s="4" t="s">
        <v>107</v>
      </c>
      <c r="C189" s="5"/>
      <c r="D189" s="5">
        <v>150000</v>
      </c>
      <c r="E189" s="5"/>
      <c r="F189" s="5">
        <f>D189+E189</f>
        <v>150000</v>
      </c>
    </row>
    <row r="190" spans="1:6" ht="14.25">
      <c r="A190" s="7" t="s">
        <v>110</v>
      </c>
      <c r="B190" s="4" t="s">
        <v>111</v>
      </c>
      <c r="C190" s="5"/>
      <c r="D190" s="5">
        <v>3000</v>
      </c>
      <c r="E190" s="5"/>
      <c r="F190" s="5">
        <f>D190+E190</f>
        <v>3000</v>
      </c>
    </row>
    <row r="191" spans="1:6" ht="14.25">
      <c r="A191" s="7" t="s">
        <v>118</v>
      </c>
      <c r="B191" s="4" t="s">
        <v>119</v>
      </c>
      <c r="C191" s="5">
        <f>C192+C206</f>
        <v>0</v>
      </c>
      <c r="D191" s="5">
        <v>58962000</v>
      </c>
      <c r="E191" s="5">
        <f>E192+E206</f>
        <v>-99000</v>
      </c>
      <c r="F191" s="5">
        <f>F192+F206</f>
        <v>58863000</v>
      </c>
    </row>
    <row r="192" spans="1:6" ht="14.25">
      <c r="A192" s="7" t="s">
        <v>120</v>
      </c>
      <c r="B192" s="4" t="s">
        <v>121</v>
      </c>
      <c r="C192" s="5">
        <f>C193</f>
        <v>0</v>
      </c>
      <c r="D192" s="5">
        <v>57354000</v>
      </c>
      <c r="E192" s="5">
        <f>E193</f>
        <v>-165000</v>
      </c>
      <c r="F192" s="5">
        <f>F193</f>
        <v>57189000</v>
      </c>
    </row>
    <row r="193" spans="1:6" ht="14.25">
      <c r="A193" s="7" t="s">
        <v>88</v>
      </c>
      <c r="B193" s="4" t="s">
        <v>89</v>
      </c>
      <c r="C193" s="5">
        <f>C194+C198</f>
        <v>0</v>
      </c>
      <c r="D193" s="5">
        <v>57354000</v>
      </c>
      <c r="E193" s="5">
        <f>E194+E198</f>
        <v>-165000</v>
      </c>
      <c r="F193" s="5">
        <f>F194+F198</f>
        <v>57189000</v>
      </c>
    </row>
    <row r="194" spans="1:6" ht="27">
      <c r="A194" s="7" t="s">
        <v>90</v>
      </c>
      <c r="B194" s="4" t="s">
        <v>91</v>
      </c>
      <c r="C194" s="5">
        <f>C195</f>
        <v>0</v>
      </c>
      <c r="D194" s="5">
        <v>46066000</v>
      </c>
      <c r="E194" s="5">
        <f>E195</f>
        <v>0</v>
      </c>
      <c r="F194" s="5">
        <f>F195</f>
        <v>46066000</v>
      </c>
    </row>
    <row r="195" spans="1:6" ht="14.25">
      <c r="A195" s="7" t="s">
        <v>92</v>
      </c>
      <c r="B195" s="4" t="s">
        <v>93</v>
      </c>
      <c r="C195" s="5">
        <f>C196+C197</f>
        <v>0</v>
      </c>
      <c r="D195" s="5">
        <v>46066000</v>
      </c>
      <c r="E195" s="5">
        <f>E196+E197</f>
        <v>0</v>
      </c>
      <c r="F195" s="5">
        <f>F196+F197</f>
        <v>46066000</v>
      </c>
    </row>
    <row r="196" spans="1:6" ht="14.25">
      <c r="A196" s="7" t="s">
        <v>94</v>
      </c>
      <c r="B196" s="4" t="s">
        <v>95</v>
      </c>
      <c r="C196" s="5"/>
      <c r="D196" s="5">
        <v>2500000</v>
      </c>
      <c r="E196" s="5"/>
      <c r="F196" s="5">
        <f>D196+E196</f>
        <v>2500000</v>
      </c>
    </row>
    <row r="197" spans="1:6" ht="14.25">
      <c r="A197" s="7" t="s">
        <v>96</v>
      </c>
      <c r="B197" s="4" t="s">
        <v>97</v>
      </c>
      <c r="C197" s="5"/>
      <c r="D197" s="5">
        <v>43566000</v>
      </c>
      <c r="E197" s="5"/>
      <c r="F197" s="5">
        <f>D197+E197</f>
        <v>43566000</v>
      </c>
    </row>
    <row r="198" spans="1:6" ht="14.25">
      <c r="A198" s="7" t="s">
        <v>98</v>
      </c>
      <c r="B198" s="4" t="s">
        <v>99</v>
      </c>
      <c r="C198" s="5">
        <f>C199</f>
        <v>0</v>
      </c>
      <c r="D198" s="5">
        <v>11288000</v>
      </c>
      <c r="E198" s="5">
        <f>E199</f>
        <v>-165000</v>
      </c>
      <c r="F198" s="5">
        <f>F199</f>
        <v>11123000</v>
      </c>
    </row>
    <row r="199" spans="1:6" ht="14.25">
      <c r="A199" s="7" t="s">
        <v>100</v>
      </c>
      <c r="B199" s="4" t="s">
        <v>101</v>
      </c>
      <c r="C199" s="5">
        <f>C200+C205</f>
        <v>0</v>
      </c>
      <c r="D199" s="5">
        <v>11288000</v>
      </c>
      <c r="E199" s="5">
        <f>E200+E205</f>
        <v>-165000</v>
      </c>
      <c r="F199" s="5">
        <f>F200+F205</f>
        <v>11123000</v>
      </c>
    </row>
    <row r="200" spans="1:6" ht="14.25">
      <c r="A200" s="7" t="s">
        <v>102</v>
      </c>
      <c r="B200" s="4" t="s">
        <v>103</v>
      </c>
      <c r="C200" s="5">
        <f>C201+C202+C204+C203</f>
        <v>0</v>
      </c>
      <c r="D200" s="5">
        <v>10308000</v>
      </c>
      <c r="E200" s="5">
        <f>E201+E202+E204+E203</f>
        <v>-165000</v>
      </c>
      <c r="F200" s="5">
        <f>F201+F202+F204+F203</f>
        <v>10143000</v>
      </c>
    </row>
    <row r="201" spans="1:6" ht="14.25">
      <c r="A201" s="7" t="s">
        <v>104</v>
      </c>
      <c r="B201" s="4" t="s">
        <v>105</v>
      </c>
      <c r="C201" s="5"/>
      <c r="D201" s="5">
        <v>2397000</v>
      </c>
      <c r="E201" s="5"/>
      <c r="F201" s="5">
        <f>D201+E201</f>
        <v>2397000</v>
      </c>
    </row>
    <row r="202" spans="1:6" ht="14.25">
      <c r="A202" s="7" t="s">
        <v>106</v>
      </c>
      <c r="B202" s="4" t="s">
        <v>107</v>
      </c>
      <c r="C202" s="5"/>
      <c r="D202" s="5">
        <v>5767000</v>
      </c>
      <c r="E202" s="5">
        <v>15000</v>
      </c>
      <c r="F202" s="5">
        <f>D202+E202</f>
        <v>5782000</v>
      </c>
    </row>
    <row r="203" spans="1:6" ht="14.25">
      <c r="A203" s="7" t="s">
        <v>108</v>
      </c>
      <c r="B203" s="4" t="s">
        <v>109</v>
      </c>
      <c r="C203" s="5"/>
      <c r="D203" s="5">
        <v>530000</v>
      </c>
      <c r="E203" s="5">
        <v>80000</v>
      </c>
      <c r="F203" s="5">
        <f>D203+E203</f>
        <v>610000</v>
      </c>
    </row>
    <row r="204" spans="1:6" ht="14.25">
      <c r="A204" s="7" t="s">
        <v>110</v>
      </c>
      <c r="B204" s="4" t="s">
        <v>111</v>
      </c>
      <c r="C204" s="5"/>
      <c r="D204" s="5">
        <v>1614000</v>
      </c>
      <c r="E204" s="5">
        <v>-260000</v>
      </c>
      <c r="F204" s="5">
        <f>D204+E204</f>
        <v>1354000</v>
      </c>
    </row>
    <row r="205" spans="1:6" ht="14.25">
      <c r="A205" s="7" t="s">
        <v>112</v>
      </c>
      <c r="B205" s="4" t="s">
        <v>113</v>
      </c>
      <c r="C205" s="5"/>
      <c r="D205" s="5">
        <v>980000</v>
      </c>
      <c r="E205" s="5">
        <v>0</v>
      </c>
      <c r="F205" s="5">
        <f>D205+E205</f>
        <v>980000</v>
      </c>
    </row>
    <row r="206" spans="1:6" ht="14.25">
      <c r="A206" s="7" t="s">
        <v>122</v>
      </c>
      <c r="B206" s="4" t="s">
        <v>123</v>
      </c>
      <c r="C206" s="5">
        <f aca="true" t="shared" si="23" ref="C206:F209">C207</f>
        <v>0</v>
      </c>
      <c r="D206" s="5">
        <v>1608000</v>
      </c>
      <c r="E206" s="5">
        <f t="shared" si="23"/>
        <v>66000</v>
      </c>
      <c r="F206" s="5">
        <f t="shared" si="23"/>
        <v>1674000</v>
      </c>
    </row>
    <row r="207" spans="1:6" ht="14.25">
      <c r="A207" s="7" t="s">
        <v>88</v>
      </c>
      <c r="B207" s="4" t="s">
        <v>89</v>
      </c>
      <c r="C207" s="5">
        <f t="shared" si="23"/>
        <v>0</v>
      </c>
      <c r="D207" s="5">
        <v>1608000</v>
      </c>
      <c r="E207" s="5">
        <f t="shared" si="23"/>
        <v>66000</v>
      </c>
      <c r="F207" s="5">
        <f t="shared" si="23"/>
        <v>1674000</v>
      </c>
    </row>
    <row r="208" spans="1:6" ht="14.25">
      <c r="A208" s="7" t="s">
        <v>98</v>
      </c>
      <c r="B208" s="4" t="s">
        <v>99</v>
      </c>
      <c r="C208" s="5">
        <f t="shared" si="23"/>
        <v>0</v>
      </c>
      <c r="D208" s="5">
        <v>1608000</v>
      </c>
      <c r="E208" s="5">
        <f t="shared" si="23"/>
        <v>66000</v>
      </c>
      <c r="F208" s="5">
        <f t="shared" si="23"/>
        <v>1674000</v>
      </c>
    </row>
    <row r="209" spans="1:6" ht="14.25">
      <c r="A209" s="7" t="s">
        <v>100</v>
      </c>
      <c r="B209" s="4" t="s">
        <v>101</v>
      </c>
      <c r="C209" s="5">
        <f t="shared" si="23"/>
        <v>0</v>
      </c>
      <c r="D209" s="5">
        <v>1608000</v>
      </c>
      <c r="E209" s="5">
        <f t="shared" si="23"/>
        <v>66000</v>
      </c>
      <c r="F209" s="5">
        <f t="shared" si="23"/>
        <v>1674000</v>
      </c>
    </row>
    <row r="210" spans="1:6" ht="14.25">
      <c r="A210" s="7" t="s">
        <v>102</v>
      </c>
      <c r="B210" s="4" t="s">
        <v>103</v>
      </c>
      <c r="C210" s="5">
        <f>C211</f>
        <v>0</v>
      </c>
      <c r="D210" s="5">
        <v>1608000</v>
      </c>
      <c r="E210" s="5">
        <f>E211</f>
        <v>66000</v>
      </c>
      <c r="F210" s="5">
        <f>F211</f>
        <v>1674000</v>
      </c>
    </row>
    <row r="211" spans="1:6" ht="14.25">
      <c r="A211" s="7" t="s">
        <v>110</v>
      </c>
      <c r="B211" s="4" t="s">
        <v>111</v>
      </c>
      <c r="C211" s="5"/>
      <c r="D211" s="5">
        <v>1608000</v>
      </c>
      <c r="E211" s="5">
        <v>66000</v>
      </c>
      <c r="F211" s="5">
        <f>D211+E211</f>
        <v>1674000</v>
      </c>
    </row>
    <row r="212" spans="1:6" s="10" customFormat="1" ht="12.75">
      <c r="A212" s="13" t="s">
        <v>358</v>
      </c>
      <c r="B212" s="14" t="s">
        <v>359</v>
      </c>
      <c r="C212" s="17">
        <f>C155-C182</f>
        <v>0</v>
      </c>
      <c r="D212" s="17">
        <v>-12000</v>
      </c>
      <c r="E212" s="17">
        <f>E155-E182</f>
        <v>0</v>
      </c>
      <c r="F212" s="17">
        <f>F155-F182</f>
        <v>-12000</v>
      </c>
    </row>
    <row r="213" spans="1:6" s="10" customFormat="1" ht="12.75">
      <c r="A213" s="13" t="s">
        <v>360</v>
      </c>
      <c r="B213" s="14" t="s">
        <v>361</v>
      </c>
      <c r="C213" s="17">
        <f>C100-C134</f>
        <v>0</v>
      </c>
      <c r="D213" s="17">
        <v>0</v>
      </c>
      <c r="E213" s="17">
        <f>E100-E134</f>
        <v>0</v>
      </c>
      <c r="F213" s="17">
        <f>F100-F134</f>
        <v>0</v>
      </c>
    </row>
    <row r="214" spans="1:6" s="10" customFormat="1" ht="12.75">
      <c r="A214" s="13" t="s">
        <v>362</v>
      </c>
      <c r="B214" s="14" t="s">
        <v>363</v>
      </c>
      <c r="C214" s="17">
        <f>C4-C55</f>
        <v>0</v>
      </c>
      <c r="D214" s="17">
        <v>-12000</v>
      </c>
      <c r="E214" s="17">
        <f>E4-E55</f>
        <v>0</v>
      </c>
      <c r="F214" s="17">
        <f>F4-F55</f>
        <v>-12000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6.2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6.2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4.2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2021-10-12T12:16:25Z</cp:lastPrinted>
  <dcterms:created xsi:type="dcterms:W3CDTF">2019-04-12T06:27:48Z</dcterms:created>
  <dcterms:modified xsi:type="dcterms:W3CDTF">2021-10-12T12:16:27Z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