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20" windowWidth="20184" windowHeight="4668" activeTab="1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consolidat'!$B$7:$F$689</definedName>
    <definedName name="_xlnm._FilterDatabase" localSheetId="1" hidden="1">'sursa 02'!$B$4:$F$595</definedName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<sst xmlns="http://schemas.openxmlformats.org/spreadsheetml/2006/main" count="3027" uniqueCount="433">
  <si>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</si>
  <si>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</si>
  <si>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</si>
  <si>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</si>
  <si>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</si>
  <si>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</si>
  <si>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</si>
  <si>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</si>
  <si>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</si>
  <si>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</si>
  <si>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</si>
  <si>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</si>
  <si>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</si>
  <si>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</si>
  <si>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</si>
  <si>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</si>
  <si>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</si>
  <si>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</si>
  <si>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</si>
  <si>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</si>
  <si>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</si>
  <si>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</si>
  <si>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</si>
  <si>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</si>
  <si>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</si>
  <si>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</si>
  <si>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</si>
  <si>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</si>
  <si>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</si>
  <si>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</si>
  <si>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</si>
  <si>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</si>
  <si>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</si>
  <si>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</si>
  <si>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</si>
  <si>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</si>
  <si>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</si>
  <si>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</si>
  <si>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</si>
  <si>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</si>
  <si>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</si>
  <si>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</si>
  <si>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</si>
  <si>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</si>
  <si>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</si>
  <si>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</si>
  <si>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</si>
  <si>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</si>
  <si>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</si>
  <si>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</si>
  <si>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</si>
  <si>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</si>
  <si>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</si>
  <si>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</si>
  <si>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</si>
  <si>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</si>
  <si>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</si>
  <si>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</si>
  <si>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</si>
  <si>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</si>
  <si>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</si>
  <si>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</si>
  <si>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</si>
  <si>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</si>
  <si>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</si>
  <si>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</si>
  <si>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</si>
  <si>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</si>
  <si>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</si>
  <si>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</si>
  <si>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</si>
  <si>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</si>
  <si>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</si>
  <si>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</si>
  <si>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</si>
  <si>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</si>
  <si>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</si>
  <si>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</si>
  <si>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</si>
  <si>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</si>
  <si>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</si>
  <si>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</si>
  <si>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</si>
  <si>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</si>
  <si>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</si>
  <si>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</si>
  <si>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</si>
  <si>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</si>
  <si>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</si>
  <si>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</si>
  <si>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</si>
  <si>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</si>
  <si>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</si>
  <si>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</si>
  <si>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</si>
  <si>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</si>
  <si>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</si>
  <si>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</si>
  <si>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</si>
  <si>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</si>
  <si>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</si>
  <si>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</si>
  <si>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</si>
  <si>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</si>
  <si>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</si>
  <si>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</si>
  <si>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</si>
  <si>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</si>
  <si>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</si>
  <si>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</si>
  <si>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</si>
  <si>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</si>
  <si>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</si>
  <si>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</si>
  <si>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</si>
  <si>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</si>
  <si>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</si>
  <si>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</si>
  <si>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</si>
  <si>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</si>
  <si>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</si>
  <si>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</si>
  <si>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</si>
  <si>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</si>
  <si>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</si>
  <si>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</si>
  <si>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</si>
  <si>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</si>
  <si>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</si>
  <si>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</si>
  <si>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</si>
  <si>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</si>
  <si>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</si>
  <si>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</si>
  <si>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</si>
  <si>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</si>
  <si>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</si>
  <si>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</si>
  <si>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</si>
  <si>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</si>
  <si>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</si>
  <si>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</si>
  <si>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</si>
  <si>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</si>
  <si>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</si>
  <si>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</si>
  <si>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</si>
  <si>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</si>
  <si>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</si>
  <si>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</si>
  <si>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</si>
  <si>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</si>
  <si>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</si>
  <si>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</si>
  <si>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</si>
  <si>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</si>
  <si>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</si>
  <si>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</si>
  <si>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</si>
  <si>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</si>
  <si>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</si>
  <si>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</si>
  <si>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</si>
  <si>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</si>
  <si>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</si>
  <si>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</si>
  <si>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</si>
  <si>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</si>
  <si>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</si>
  <si>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</si>
  <si>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</si>
  <si>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</si>
  <si>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</si>
  <si>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</si>
  <si>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</si>
  <si>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</si>
  <si>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</si>
  <si>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</si>
  <si>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</si>
  <si>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</si>
  <si>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</si>
  <si>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</si>
  <si>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</si>
  <si>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</si>
  <si>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</si>
  <si>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</si>
  <si>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</si>
  <si>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</si>
  <si>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</si>
  <si>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</si>
  <si>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</si>
  <si>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</si>
  <si>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</si>
  <si>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</si>
  <si>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</si>
  <si>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</si>
  <si>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</si>
  <si>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</si>
  <si>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</si>
  <si>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</si>
  <si>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</si>
  <si>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</si>
  <si>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</si>
  <si>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</si>
  <si>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</si>
  <si>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</si>
  <si>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</si>
  <si>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</si>
  <si>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</si>
  <si>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</si>
  <si>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</si>
  <si>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</si>
  <si>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</si>
  <si>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</si>
  <si>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</si>
  <si>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</si>
  <si>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</si>
  <si>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</si>
  <si>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</si>
  <si>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</si>
  <si>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</si>
  <si>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</si>
  <si>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</si>
  <si>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</si>
  <si>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</si>
  <si>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</si>
  <si>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</si>
  <si>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</si>
  <si>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</si>
  <si>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</si>
  <si>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</si>
  <si>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</si>
  <si>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</si>
  <si>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</si>
  <si>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</si>
  <si>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</si>
  <si>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</si>
  <si>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</si>
  <si>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</si>
  <si>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</si>
  <si>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</si>
  <si>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</si>
  <si>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</si>
  <si>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</si>
  <si>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</si>
  <si>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</si>
  <si>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</si>
  <si>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</si>
  <si>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</si>
  <si>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</si>
  <si>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</si>
  <si>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</si>
  <si>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</si>
  <si>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</si>
  <si>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</si>
  <si>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</si>
  <si>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</si>
  <si>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</si>
  <si>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</si>
  <si>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</si>
  <si>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</si>
  <si>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</si>
  <si>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</si>
  <si>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</si>
  <si>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</si>
  <si>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</si>
  <si>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</si>
  <si>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</si>
  <si>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</si>
  <si>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</si>
  <si>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</si>
  <si>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</si>
  <si>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</si>
  <si>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</si>
  <si>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</si>
  <si>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</si>
  <si>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</si>
  <si>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</si>
  <si>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</si>
  <si>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</si>
  <si>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</si>
  <si>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</si>
  <si>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</si>
  <si>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</si>
  <si>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</si>
  <si>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</si>
  <si>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</si>
  <si>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</si>
  <si>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</si>
  <si>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</si>
  <si>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</si>
  <si>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</si>
  <si>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</si>
  <si>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</si>
  <si>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</si>
  <si>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</si>
  <si>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</si>
  <si>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</si>
  <si>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</si>
  <si>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</si>
  <si>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</si>
  <si>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</si>
  <si>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</si>
  <si>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</si>
  <si>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</si>
  <si>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</si>
  <si>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</si>
  <si>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</si>
  <si>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</si>
  <si>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</si>
  <si>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</si>
  <si>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</si>
  <si>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</si>
  <si>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</si>
  <si>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</si>
  <si>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</si>
  <si>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</si>
  <si>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</si>
  <si>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</si>
  <si>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</si>
  <si>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</si>
  <si>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</si>
  <si>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</si>
  <si>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</si>
  <si>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</si>
  <si>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</si>
  <si>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</si>
  <si>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</si>
  <si>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</si>
  <si>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</si>
  <si>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</si>
  <si>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</si>
  <si>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</si>
  <si>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</si>
  <si>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</si>
  <si>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</si>
  <si>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</si>
  <si>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</si>
  <si>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</si>
  <si>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</si>
  <si>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</si>
  <si>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</si>
  <si>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</si>
  <si>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</si>
  <si>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</si>
  <si>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</si>
  <si>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</si>
  <si>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</si>
  <si>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</si>
  <si>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</si>
  <si>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</si>
  <si>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</si>
  <si>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</si>
  <si>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</si>
  <si>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</si>
  <si>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</si>
  <si>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</si>
  <si>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</si>
  <si>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</si>
  <si>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</si>
  <si>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</si>
  <si>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</si>
  <si>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</si>
  <si>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</si>
  <si>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</si>
  <si>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Subventii de la bugetul de stat catre bugetele locale pentru finantarea altor investitii în sanatate</t>
  </si>
  <si>
    <t>420216</t>
  </si>
  <si>
    <t>42021603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</si>
  <si>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</si>
  <si>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</si>
  <si>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</si>
  <si>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</si>
  <si>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</si>
  <si>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</si>
  <si>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</si>
  <si>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</si>
  <si>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</si>
  <si>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</si>
  <si>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</si>
  <si>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</si>
  <si>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</si>
  <si>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</si>
  <si>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</si>
  <si>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</si>
  <si>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</si>
  <si>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</si>
  <si>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</si>
  <si>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</si>
  <si>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</si>
  <si>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</si>
  <si>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</si>
  <si>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</si>
  <si>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</si>
  <si>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</si>
  <si>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</si>
  <si>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</si>
  <si>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Buget 2021</t>
  </si>
  <si>
    <t>Buget 2022</t>
  </si>
  <si>
    <t>Buget 2023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</si>
  <si>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</si>
  <si>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</si>
  <si>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</si>
  <si>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</si>
  <si>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</si>
  <si>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</si>
  <si>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</si>
  <si>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</si>
  <si>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</si>
  <si>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aferente cheltuielilor cu alocatia de hrana si cu indemnizatia de cazare pentru personalul din serviciile sociale publice aflat in izolare preventiva la locul de munca</t>
  </si>
  <si>
    <t>Transferuri curente (cod 51.01.01+51.01.03+51.01.05+51.01.14+51.01.15+51.01.24+51.01.26+51.01.31+51.01.39 + 51.01.46+51.01.49+51.01.60+51.01.61+51.01.64+51.01.76)</t>
  </si>
  <si>
    <t>510176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</si>
  <si>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</si>
  <si>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</si>
  <si>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</si>
  <si>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</si>
  <si>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</si>
  <si>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</si>
  <si>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</si>
  <si>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</si>
  <si>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</si>
  <si>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</si>
  <si>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</si>
  <si>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</si>
  <si>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</si>
  <si>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 2024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</si>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</sst>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2" applyFont="1" applyFill="1" applyBorder="1" applyAlignment="1">
      <alignment horizontal="center" vertical="center" wrapText="1"/>
      <protection/>
    </xf>
    <xf numFmtId="3" fontId="2" fillId="33" borderId="10" xfId="51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2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mach03" xfId="51"/>
    <cellStyle name="Normal_Machete buget 99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7"/>
  <sheetViews>
    <sheetView zoomScalePageLayoutView="0" workbookViewId="0" topLeftCell="A1">
      <selection activeCell="G8" sqref="G8:G11"/>
    </sheetView>
  </sheetViews>
  <sheetFormatPr defaultColWidth="9.140625" defaultRowHeight="15"/>
  <cols>
    <col min="1" max="1" width="53.7109375" style="11" customWidth="1"/>
    <col min="2" max="2" width="10.7109375" style="10" bestFit="1" customWidth="1"/>
    <col min="3" max="5" width="12.421875" style="10" customWidth="1"/>
    <col min="6" max="6" width="11.7109375" style="10" bestFit="1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368</v>
      </c>
    </row>
    <row r="2" s="19" customFormat="1" ht="12.75">
      <c r="A2" s="18" t="s">
        <v>369</v>
      </c>
    </row>
    <row r="3" s="19" customFormat="1" ht="12.75">
      <c r="A3" s="18" t="s">
        <v>370</v>
      </c>
    </row>
    <row r="4" spans="1:2" ht="12.75">
      <c r="A4" s="21"/>
      <c r="B4" s="21"/>
    </row>
    <row r="5" spans="1:5" ht="12.75">
      <c r="A5" s="22" t="s">
        <v>354</v>
      </c>
      <c r="B5" s="22"/>
      <c r="C5" s="22"/>
      <c r="D5" s="22"/>
      <c r="E5" s="22"/>
    </row>
    <row r="6" spans="1:5" ht="12.75">
      <c r="A6" s="6"/>
      <c r="B6" s="1"/>
      <c r="C6" s="1"/>
      <c r="D6" s="1"/>
      <c r="E6" s="1"/>
    </row>
    <row r="7" spans="1:6" ht="26.25">
      <c r="A7" s="2" t="s">
        <v>1</v>
      </c>
      <c r="B7" s="2" t="s">
        <v>2</v>
      </c>
      <c r="C7" s="3" t="s">
        <v>396</v>
      </c>
      <c r="D7" s="3" t="s">
        <v>397</v>
      </c>
      <c r="E7" s="3" t="s">
        <v>398</v>
      </c>
      <c r="F7" s="3" t="s">
        <v>424</v>
      </c>
    </row>
    <row r="8" spans="1:7" ht="26.25">
      <c r="A8" s="7" t="s">
        <v>140</v>
      </c>
      <c r="B8" s="4" t="s">
        <v>141</v>
      </c>
      <c r="C8" s="5">
        <f>C14+C18+C22+C27+C32+C41+C45+C49+C55+C60+C72+C82+C84</f>
        <v>862123000</v>
      </c>
      <c r="D8" s="5">
        <f>D14+D18+D22+D27+D32+D41+D45+D49+D55+D60+D72+D82+D84</f>
        <v>841896000</v>
      </c>
      <c r="E8" s="5">
        <f>E14+E18+E22+E27+E32+E41+E45+E49+E55+E60+E72+E82+E84</f>
        <v>856585000</v>
      </c>
      <c r="F8" s="5">
        <f>F14+F18+F22+F27+F32+F41+F45+F49+F55+F60+F72+F82+F84</f>
        <v>871062000</v>
      </c>
      <c r="G8" s="12"/>
    </row>
    <row r="9" spans="1:7" ht="12.75">
      <c r="A9" s="7" t="s">
        <v>142</v>
      </c>
      <c r="B9" s="4" t="s">
        <v>143</v>
      </c>
      <c r="C9" s="5">
        <f>C10-C18</f>
        <v>407490000</v>
      </c>
      <c r="D9" s="5">
        <f>D10-D18</f>
        <v>432805000</v>
      </c>
      <c r="E9" s="5">
        <f>E10-E18</f>
        <v>448221000</v>
      </c>
      <c r="F9" s="5">
        <f>F10-F18</f>
        <v>463527000</v>
      </c>
      <c r="G9" s="12"/>
    </row>
    <row r="10" spans="1:7" ht="12.75">
      <c r="A10" s="7" t="s">
        <v>144</v>
      </c>
      <c r="B10" s="4" t="s">
        <v>6</v>
      </c>
      <c r="C10" s="5">
        <f>C11+C25</f>
        <v>575662000</v>
      </c>
      <c r="D10" s="5">
        <f>D11+D25</f>
        <v>582835000</v>
      </c>
      <c r="E10" s="5">
        <f>E11+E25</f>
        <v>591309000</v>
      </c>
      <c r="F10" s="5">
        <f>F11+F25</f>
        <v>599671000</v>
      </c>
      <c r="G10" s="12"/>
    </row>
    <row r="11" spans="1:6" ht="12.75">
      <c r="A11" s="7" t="s">
        <v>145</v>
      </c>
      <c r="B11" s="4" t="s">
        <v>146</v>
      </c>
      <c r="C11" s="5">
        <f>C12+C17</f>
        <v>279302000</v>
      </c>
      <c r="D11" s="5">
        <f>D12+D17</f>
        <v>323628000</v>
      </c>
      <c r="E11" s="5">
        <f>E12+E17</f>
        <v>325632000</v>
      </c>
      <c r="F11" s="5">
        <f>F12+F17</f>
        <v>327610000</v>
      </c>
    </row>
    <row r="12" spans="1:6" ht="26.25">
      <c r="A12" s="7" t="s">
        <v>147</v>
      </c>
      <c r="B12" s="4" t="s">
        <v>148</v>
      </c>
      <c r="C12" s="5">
        <f aca="true" t="shared" si="0" ref="C12:F13">C13</f>
        <v>110030000</v>
      </c>
      <c r="D12" s="5">
        <f t="shared" si="0"/>
        <v>172131000</v>
      </c>
      <c r="E12" s="5">
        <f t="shared" si="0"/>
        <v>181040000</v>
      </c>
      <c r="F12" s="5">
        <f t="shared" si="0"/>
        <v>189925000</v>
      </c>
    </row>
    <row r="13" spans="1:6" ht="26.25">
      <c r="A13" s="7" t="s">
        <v>149</v>
      </c>
      <c r="B13" s="4" t="s">
        <v>150</v>
      </c>
      <c r="C13" s="5">
        <f t="shared" si="0"/>
        <v>110030000</v>
      </c>
      <c r="D13" s="5">
        <f t="shared" si="0"/>
        <v>172131000</v>
      </c>
      <c r="E13" s="5">
        <f t="shared" si="0"/>
        <v>181040000</v>
      </c>
      <c r="F13" s="5">
        <f t="shared" si="0"/>
        <v>189925000</v>
      </c>
    </row>
    <row r="14" spans="1:6" ht="26.25">
      <c r="A14" s="7" t="s">
        <v>151</v>
      </c>
      <c r="B14" s="4" t="s">
        <v>152</v>
      </c>
      <c r="C14" s="5">
        <f>C15+C16</f>
        <v>110030000</v>
      </c>
      <c r="D14" s="5">
        <f>D15+D16</f>
        <v>172131000</v>
      </c>
      <c r="E14" s="5">
        <f>E15+E16</f>
        <v>181040000</v>
      </c>
      <c r="F14" s="5">
        <f>F15+F16</f>
        <v>189925000</v>
      </c>
    </row>
    <row r="15" spans="1:6" ht="12.75">
      <c r="A15" s="7" t="s">
        <v>153</v>
      </c>
      <c r="B15" s="4" t="s">
        <v>154</v>
      </c>
      <c r="C15" s="5">
        <f aca="true" t="shared" si="1" ref="C15:F16">C343</f>
        <v>97607000</v>
      </c>
      <c r="D15" s="5">
        <f t="shared" si="1"/>
        <v>150531000</v>
      </c>
      <c r="E15" s="5">
        <f t="shared" si="1"/>
        <v>158090000</v>
      </c>
      <c r="F15" s="5">
        <f t="shared" si="1"/>
        <v>165625000</v>
      </c>
    </row>
    <row r="16" spans="1:6" ht="26.25">
      <c r="A16" s="7" t="s">
        <v>155</v>
      </c>
      <c r="B16" s="4" t="s">
        <v>156</v>
      </c>
      <c r="C16" s="5">
        <f t="shared" si="1"/>
        <v>12423000</v>
      </c>
      <c r="D16" s="5">
        <f t="shared" si="1"/>
        <v>21600000</v>
      </c>
      <c r="E16" s="5">
        <f t="shared" si="1"/>
        <v>22950000</v>
      </c>
      <c r="F16" s="5">
        <f t="shared" si="1"/>
        <v>24300000</v>
      </c>
    </row>
    <row r="17" spans="1:6" ht="26.25">
      <c r="A17" s="7" t="s">
        <v>157</v>
      </c>
      <c r="B17" s="4" t="s">
        <v>158</v>
      </c>
      <c r="C17" s="5">
        <f>C18+C22</f>
        <v>169272000</v>
      </c>
      <c r="D17" s="5">
        <f>D18+D22</f>
        <v>151497000</v>
      </c>
      <c r="E17" s="5">
        <f>E18+E22</f>
        <v>144592000</v>
      </c>
      <c r="F17" s="5">
        <f>F18+F22</f>
        <v>137685000</v>
      </c>
    </row>
    <row r="18" spans="1:6" ht="26.25">
      <c r="A18" s="7" t="s">
        <v>159</v>
      </c>
      <c r="B18" s="4" t="s">
        <v>160</v>
      </c>
      <c r="C18" s="5">
        <f>C19+C20+C21</f>
        <v>168172000</v>
      </c>
      <c r="D18" s="5">
        <f>D19+D20+D21</f>
        <v>150030000</v>
      </c>
      <c r="E18" s="5">
        <f>E19+E20+E21</f>
        <v>143088000</v>
      </c>
      <c r="F18" s="5">
        <f>F19+F20+F21</f>
        <v>136144000</v>
      </c>
    </row>
    <row r="19" spans="1:6" ht="26.25">
      <c r="A19" s="7" t="s">
        <v>161</v>
      </c>
      <c r="B19" s="4" t="s">
        <v>162</v>
      </c>
      <c r="C19" s="5">
        <f aca="true" t="shared" si="2" ref="C19:F21">C347</f>
        <v>102487000</v>
      </c>
      <c r="D19" s="5">
        <f t="shared" si="2"/>
        <v>106459000</v>
      </c>
      <c r="E19" s="5">
        <f t="shared" si="2"/>
        <v>106520000</v>
      </c>
      <c r="F19" s="5">
        <f t="shared" si="2"/>
        <v>106580000</v>
      </c>
    </row>
    <row r="20" spans="1:6" ht="12.75">
      <c r="A20" s="7" t="s">
        <v>163</v>
      </c>
      <c r="B20" s="4" t="s">
        <v>164</v>
      </c>
      <c r="C20" s="5">
        <f t="shared" si="2"/>
        <v>9265000</v>
      </c>
      <c r="D20" s="5">
        <f t="shared" si="2"/>
        <v>10795000</v>
      </c>
      <c r="E20" s="5">
        <f t="shared" si="2"/>
        <v>10795000</v>
      </c>
      <c r="F20" s="5">
        <f t="shared" si="2"/>
        <v>10795000</v>
      </c>
    </row>
    <row r="21" spans="1:6" ht="26.25">
      <c r="A21" s="7" t="s">
        <v>165</v>
      </c>
      <c r="B21" s="4" t="s">
        <v>166</v>
      </c>
      <c r="C21" s="5">
        <f t="shared" si="2"/>
        <v>56420000</v>
      </c>
      <c r="D21" s="5">
        <f t="shared" si="2"/>
        <v>32776000</v>
      </c>
      <c r="E21" s="5">
        <f t="shared" si="2"/>
        <v>25773000</v>
      </c>
      <c r="F21" s="5">
        <f t="shared" si="2"/>
        <v>18769000</v>
      </c>
    </row>
    <row r="22" spans="1:6" ht="39">
      <c r="A22" s="7" t="s">
        <v>167</v>
      </c>
      <c r="B22" s="4" t="s">
        <v>168</v>
      </c>
      <c r="C22" s="5">
        <f>C23+C24</f>
        <v>1100000</v>
      </c>
      <c r="D22" s="5">
        <f>D23+D24</f>
        <v>1467000</v>
      </c>
      <c r="E22" s="5">
        <f>E23+E24</f>
        <v>1504000</v>
      </c>
      <c r="F22" s="5">
        <f>F23+F24</f>
        <v>1541000</v>
      </c>
    </row>
    <row r="23" spans="1:6" ht="26.25">
      <c r="A23" s="7" t="s">
        <v>169</v>
      </c>
      <c r="B23" s="4" t="s">
        <v>170</v>
      </c>
      <c r="C23" s="5">
        <f aca="true" t="shared" si="3" ref="C23:F24">C351</f>
        <v>100000</v>
      </c>
      <c r="D23" s="5">
        <f t="shared" si="3"/>
        <v>129000</v>
      </c>
      <c r="E23" s="5">
        <f t="shared" si="3"/>
        <v>132000</v>
      </c>
      <c r="F23" s="5">
        <f t="shared" si="3"/>
        <v>136000</v>
      </c>
    </row>
    <row r="24" spans="1:6" ht="26.25">
      <c r="A24" s="7" t="s">
        <v>171</v>
      </c>
      <c r="B24" s="4" t="s">
        <v>172</v>
      </c>
      <c r="C24" s="5">
        <f t="shared" si="3"/>
        <v>1000000</v>
      </c>
      <c r="D24" s="5">
        <f t="shared" si="3"/>
        <v>1338000</v>
      </c>
      <c r="E24" s="5">
        <f t="shared" si="3"/>
        <v>1372000</v>
      </c>
      <c r="F24" s="5">
        <f t="shared" si="3"/>
        <v>1405000</v>
      </c>
    </row>
    <row r="25" spans="1:6" ht="12.75">
      <c r="A25" s="7" t="s">
        <v>173</v>
      </c>
      <c r="B25" s="4" t="s">
        <v>8</v>
      </c>
      <c r="C25" s="5">
        <f>C26+C31</f>
        <v>296360000</v>
      </c>
      <c r="D25" s="5">
        <f>D26+D31</f>
        <v>259207000</v>
      </c>
      <c r="E25" s="5">
        <f>E26+E31</f>
        <v>265677000</v>
      </c>
      <c r="F25" s="5">
        <f>F26+F31</f>
        <v>272061000</v>
      </c>
    </row>
    <row r="26" spans="1:6" ht="12.75">
      <c r="A26" s="7" t="s">
        <v>174</v>
      </c>
      <c r="B26" s="4" t="s">
        <v>10</v>
      </c>
      <c r="C26" s="5">
        <f aca="true" t="shared" si="4" ref="C26:F28">C27</f>
        <v>1100000</v>
      </c>
      <c r="D26" s="5">
        <f t="shared" si="4"/>
        <v>1218000</v>
      </c>
      <c r="E26" s="5">
        <f t="shared" si="4"/>
        <v>1248000</v>
      </c>
      <c r="F26" s="5">
        <f t="shared" si="4"/>
        <v>1278000</v>
      </c>
    </row>
    <row r="27" spans="1:6" ht="26.25">
      <c r="A27" s="7" t="s">
        <v>175</v>
      </c>
      <c r="B27" s="4" t="s">
        <v>176</v>
      </c>
      <c r="C27" s="5">
        <f>C28+C30</f>
        <v>1100000</v>
      </c>
      <c r="D27" s="5">
        <f>D28+D30</f>
        <v>1218000</v>
      </c>
      <c r="E27" s="5">
        <f>E28+E30</f>
        <v>1248000</v>
      </c>
      <c r="F27" s="5">
        <f>F28+F30</f>
        <v>1278000</v>
      </c>
    </row>
    <row r="28" spans="1:6" ht="12.75">
      <c r="A28" s="7" t="s">
        <v>177</v>
      </c>
      <c r="B28" s="4" t="s">
        <v>178</v>
      </c>
      <c r="C28" s="5">
        <f t="shared" si="4"/>
        <v>800000</v>
      </c>
      <c r="D28" s="5">
        <f t="shared" si="4"/>
        <v>1218000</v>
      </c>
      <c r="E28" s="5">
        <f t="shared" si="4"/>
        <v>1248000</v>
      </c>
      <c r="F28" s="5">
        <f t="shared" si="4"/>
        <v>1278000</v>
      </c>
    </row>
    <row r="29" spans="1:6" ht="26.25">
      <c r="A29" s="7" t="s">
        <v>15</v>
      </c>
      <c r="B29" s="4" t="s">
        <v>179</v>
      </c>
      <c r="C29" s="5">
        <f aca="true" t="shared" si="5" ref="C29:F30">C357</f>
        <v>800000</v>
      </c>
      <c r="D29" s="5">
        <f t="shared" si="5"/>
        <v>1218000</v>
      </c>
      <c r="E29" s="5">
        <f t="shared" si="5"/>
        <v>1248000</v>
      </c>
      <c r="F29" s="5">
        <f t="shared" si="5"/>
        <v>1278000</v>
      </c>
    </row>
    <row r="30" spans="1:6" ht="14.25">
      <c r="A30" s="7" t="s">
        <v>429</v>
      </c>
      <c r="B30" s="4" t="s">
        <v>430</v>
      </c>
      <c r="C30" s="5">
        <f t="shared" si="5"/>
        <v>300000</v>
      </c>
      <c r="D30" s="5">
        <f t="shared" si="5"/>
        <v>0</v>
      </c>
      <c r="E30" s="5">
        <f t="shared" si="5"/>
        <v>0</v>
      </c>
      <c r="F30" s="5">
        <f t="shared" si="5"/>
        <v>0</v>
      </c>
    </row>
    <row r="31" spans="1:6" ht="26.25">
      <c r="A31" s="7" t="s">
        <v>180</v>
      </c>
      <c r="B31" s="4" t="s">
        <v>18</v>
      </c>
      <c r="C31" s="5">
        <f>C32+C41+C45</f>
        <v>295260000</v>
      </c>
      <c r="D31" s="5">
        <f>D32+D41+D45</f>
        <v>257989000</v>
      </c>
      <c r="E31" s="5">
        <f>E32+E41+E45</f>
        <v>264429000</v>
      </c>
      <c r="F31" s="5">
        <f>F32+F41+F45</f>
        <v>270783000</v>
      </c>
    </row>
    <row r="32" spans="1:6" ht="39">
      <c r="A32" s="7" t="s">
        <v>181</v>
      </c>
      <c r="B32" s="4" t="s">
        <v>182</v>
      </c>
      <c r="C32" s="5">
        <f>C33+C34+C36+C37+C39+C40+C35+C38</f>
        <v>243600000</v>
      </c>
      <c r="D32" s="5">
        <f>D33+D34+D36+D37+D39+D40+D35+D38</f>
        <v>243622000</v>
      </c>
      <c r="E32" s="5">
        <f>E33+E34+E36+E37+E39+E40+E35+E38</f>
        <v>249704000</v>
      </c>
      <c r="F32" s="5">
        <f>F33+F34+F36+F37+F39+F40+F35+F38</f>
        <v>255705000</v>
      </c>
    </row>
    <row r="33" spans="1:6" ht="14.25">
      <c r="A33" s="7" t="s">
        <v>21</v>
      </c>
      <c r="B33" s="4" t="s">
        <v>22</v>
      </c>
      <c r="C33" s="5">
        <f>C361</f>
        <v>2046000</v>
      </c>
      <c r="D33" s="5">
        <f>D361</f>
        <v>1966000</v>
      </c>
      <c r="E33" s="5">
        <f>E361</f>
        <v>2015000</v>
      </c>
      <c r="F33" s="5">
        <f>F361</f>
        <v>2063000</v>
      </c>
    </row>
    <row r="34" spans="1:6" ht="12.75">
      <c r="A34" s="7" t="s">
        <v>340</v>
      </c>
      <c r="B34" s="4" t="s">
        <v>184</v>
      </c>
      <c r="C34" s="5">
        <f>C363</f>
        <v>2800000</v>
      </c>
      <c r="D34" s="5">
        <f>D363</f>
        <v>3154000</v>
      </c>
      <c r="E34" s="5">
        <f>E363</f>
        <v>3233000</v>
      </c>
      <c r="F34" s="5">
        <f>F363</f>
        <v>3310000</v>
      </c>
    </row>
    <row r="35" spans="1:6" ht="27">
      <c r="A35" s="7" t="s">
        <v>374</v>
      </c>
      <c r="B35" s="4" t="s">
        <v>375</v>
      </c>
      <c r="C35" s="5">
        <f>C362</f>
        <v>0</v>
      </c>
      <c r="D35" s="5">
        <f>D362</f>
        <v>0</v>
      </c>
      <c r="E35" s="5">
        <f>E362</f>
        <v>0</v>
      </c>
      <c r="F35" s="5">
        <f>F362</f>
        <v>0</v>
      </c>
    </row>
    <row r="36" spans="1:6" ht="14.25">
      <c r="A36" s="7" t="s">
        <v>23</v>
      </c>
      <c r="B36" s="4" t="s">
        <v>24</v>
      </c>
      <c r="C36" s="5">
        <f aca="true" t="shared" si="6" ref="C36:F40">C364</f>
        <v>63000</v>
      </c>
      <c r="D36" s="5">
        <f t="shared" si="6"/>
        <v>66000</v>
      </c>
      <c r="E36" s="5">
        <f t="shared" si="6"/>
        <v>68000</v>
      </c>
      <c r="F36" s="5">
        <f t="shared" si="6"/>
        <v>69000</v>
      </c>
    </row>
    <row r="37" spans="1:6" ht="27">
      <c r="A37" s="7" t="s">
        <v>25</v>
      </c>
      <c r="B37" s="4" t="s">
        <v>26</v>
      </c>
      <c r="C37" s="5">
        <f t="shared" si="6"/>
        <v>181803000</v>
      </c>
      <c r="D37" s="5">
        <f t="shared" si="6"/>
        <v>181749000</v>
      </c>
      <c r="E37" s="5">
        <f t="shared" si="6"/>
        <v>186284000</v>
      </c>
      <c r="F37" s="5">
        <f t="shared" si="6"/>
        <v>190765000</v>
      </c>
    </row>
    <row r="38" spans="1:6" ht="26.25">
      <c r="A38" s="7" t="s">
        <v>391</v>
      </c>
      <c r="B38" s="4" t="s">
        <v>392</v>
      </c>
      <c r="C38" s="5">
        <f t="shared" si="6"/>
        <v>0</v>
      </c>
      <c r="D38" s="5">
        <f t="shared" si="6"/>
        <v>23000</v>
      </c>
      <c r="E38" s="5">
        <f t="shared" si="6"/>
        <v>24000</v>
      </c>
      <c r="F38" s="5">
        <f t="shared" si="6"/>
        <v>24000</v>
      </c>
    </row>
    <row r="39" spans="1:6" ht="27">
      <c r="A39" s="7" t="s">
        <v>27</v>
      </c>
      <c r="B39" s="4" t="s">
        <v>28</v>
      </c>
      <c r="C39" s="5">
        <f t="shared" si="6"/>
        <v>55246000</v>
      </c>
      <c r="D39" s="5">
        <f t="shared" si="6"/>
        <v>55424000</v>
      </c>
      <c r="E39" s="5">
        <f t="shared" si="6"/>
        <v>56809000</v>
      </c>
      <c r="F39" s="5">
        <f t="shared" si="6"/>
        <v>58173000</v>
      </c>
    </row>
    <row r="40" spans="1:6" ht="14.25">
      <c r="A40" s="7" t="s">
        <v>29</v>
      </c>
      <c r="B40" s="4" t="s">
        <v>30</v>
      </c>
      <c r="C40" s="5">
        <f t="shared" si="6"/>
        <v>1642000</v>
      </c>
      <c r="D40" s="5">
        <f t="shared" si="6"/>
        <v>1240000</v>
      </c>
      <c r="E40" s="5">
        <f t="shared" si="6"/>
        <v>1271000</v>
      </c>
      <c r="F40" s="5">
        <f t="shared" si="6"/>
        <v>1301000</v>
      </c>
    </row>
    <row r="41" spans="1:6" ht="26.25">
      <c r="A41" s="7" t="s">
        <v>185</v>
      </c>
      <c r="B41" s="4" t="s">
        <v>186</v>
      </c>
      <c r="C41" s="5">
        <f>C42+C44</f>
        <v>100000</v>
      </c>
      <c r="D41" s="5">
        <f>D42+D44</f>
        <v>202000</v>
      </c>
      <c r="E41" s="5">
        <f>E42+E44</f>
        <v>207000</v>
      </c>
      <c r="F41" s="5">
        <f>F42+F44</f>
        <v>212000</v>
      </c>
    </row>
    <row r="42" spans="1:6" ht="26.25">
      <c r="A42" s="7" t="s">
        <v>187</v>
      </c>
      <c r="B42" s="4" t="s">
        <v>188</v>
      </c>
      <c r="C42" s="5">
        <f>C43</f>
        <v>100000</v>
      </c>
      <c r="D42" s="5">
        <f>D43</f>
        <v>202000</v>
      </c>
      <c r="E42" s="5">
        <f>E43</f>
        <v>207000</v>
      </c>
      <c r="F42" s="5">
        <f>F43</f>
        <v>212000</v>
      </c>
    </row>
    <row r="43" spans="1:6" ht="26.25">
      <c r="A43" s="7" t="s">
        <v>189</v>
      </c>
      <c r="B43" s="4" t="s">
        <v>190</v>
      </c>
      <c r="C43" s="5">
        <f aca="true" t="shared" si="7" ref="C43:F44">C371</f>
        <v>100000</v>
      </c>
      <c r="D43" s="5">
        <f t="shared" si="7"/>
        <v>202000</v>
      </c>
      <c r="E43" s="5">
        <f t="shared" si="7"/>
        <v>207000</v>
      </c>
      <c r="F43" s="5">
        <f t="shared" si="7"/>
        <v>212000</v>
      </c>
    </row>
    <row r="44" spans="1:6" ht="12.75">
      <c r="A44" s="7" t="s">
        <v>412</v>
      </c>
      <c r="B44" s="4" t="s">
        <v>414</v>
      </c>
      <c r="C44" s="5">
        <f t="shared" si="7"/>
        <v>0</v>
      </c>
      <c r="D44" s="5">
        <f t="shared" si="7"/>
        <v>0</v>
      </c>
      <c r="E44" s="5">
        <f t="shared" si="7"/>
        <v>0</v>
      </c>
      <c r="F44" s="5">
        <f t="shared" si="7"/>
        <v>0</v>
      </c>
    </row>
    <row r="45" spans="1:6" ht="52.5">
      <c r="A45" s="7" t="s">
        <v>191</v>
      </c>
      <c r="B45" s="4" t="s">
        <v>192</v>
      </c>
      <c r="C45" s="5">
        <f>C47+C46</f>
        <v>51560000</v>
      </c>
      <c r="D45" s="5">
        <f>D47+D46</f>
        <v>14165000</v>
      </c>
      <c r="E45" s="5">
        <f>E47+E46</f>
        <v>14518000</v>
      </c>
      <c r="F45" s="5">
        <f>F47+F46</f>
        <v>14866000</v>
      </c>
    </row>
    <row r="46" spans="1:6" ht="12.75">
      <c r="A46" s="7" t="s">
        <v>403</v>
      </c>
      <c r="B46" s="4" t="s">
        <v>404</v>
      </c>
      <c r="C46" s="5">
        <f aca="true" t="shared" si="8" ref="C46:F47">C374</f>
        <v>51500000</v>
      </c>
      <c r="D46" s="5">
        <f t="shared" si="8"/>
        <v>11501000</v>
      </c>
      <c r="E46" s="5">
        <f t="shared" si="8"/>
        <v>11788000</v>
      </c>
      <c r="F46" s="5">
        <f t="shared" si="8"/>
        <v>12071000</v>
      </c>
    </row>
    <row r="47" spans="1:6" ht="12.75">
      <c r="A47" s="7" t="s">
        <v>193</v>
      </c>
      <c r="B47" s="4" t="s">
        <v>194</v>
      </c>
      <c r="C47" s="5">
        <f t="shared" si="8"/>
        <v>60000</v>
      </c>
      <c r="D47" s="5">
        <f t="shared" si="8"/>
        <v>2664000</v>
      </c>
      <c r="E47" s="5">
        <f t="shared" si="8"/>
        <v>2730000</v>
      </c>
      <c r="F47" s="5">
        <f t="shared" si="8"/>
        <v>2795000</v>
      </c>
    </row>
    <row r="48" spans="1:6" ht="14.25">
      <c r="A48" s="7" t="s">
        <v>134</v>
      </c>
      <c r="B48" s="4" t="s">
        <v>18</v>
      </c>
      <c r="C48" s="5">
        <f>C49</f>
        <v>40000</v>
      </c>
      <c r="D48" s="5">
        <f>D49</f>
        <v>72000</v>
      </c>
      <c r="E48" s="5">
        <f>E49</f>
        <v>74000</v>
      </c>
      <c r="F48" s="5">
        <f>F49</f>
        <v>76000</v>
      </c>
    </row>
    <row r="49" spans="1:6" ht="14.25">
      <c r="A49" s="7" t="s">
        <v>135</v>
      </c>
      <c r="B49" s="4" t="s">
        <v>32</v>
      </c>
      <c r="C49" s="5">
        <f>C50+C51+C52+C53</f>
        <v>40000</v>
      </c>
      <c r="D49" s="5">
        <f>D50+D51+D52+D53</f>
        <v>72000</v>
      </c>
      <c r="E49" s="5">
        <f>E50+E51+E52+E53</f>
        <v>74000</v>
      </c>
      <c r="F49" s="5">
        <f>F50+F51+F52+F53</f>
        <v>76000</v>
      </c>
    </row>
    <row r="50" spans="1:6" ht="14.25">
      <c r="A50" s="7" t="s">
        <v>33</v>
      </c>
      <c r="B50" s="4" t="s">
        <v>34</v>
      </c>
      <c r="C50" s="5">
        <f aca="true" t="shared" si="9" ref="C50:F51">C377</f>
        <v>15000</v>
      </c>
      <c r="D50" s="5">
        <f t="shared" si="9"/>
        <v>0</v>
      </c>
      <c r="E50" s="5">
        <f t="shared" si="9"/>
        <v>0</v>
      </c>
      <c r="F50" s="5">
        <f t="shared" si="9"/>
        <v>0</v>
      </c>
    </row>
    <row r="51" spans="1:6" ht="27">
      <c r="A51" s="7" t="s">
        <v>127</v>
      </c>
      <c r="B51" s="4" t="s">
        <v>36</v>
      </c>
      <c r="C51" s="5">
        <f t="shared" si="9"/>
        <v>-13347000</v>
      </c>
      <c r="D51" s="5">
        <f t="shared" si="9"/>
        <v>-24292000</v>
      </c>
      <c r="E51" s="5">
        <f t="shared" si="9"/>
        <v>-23295000</v>
      </c>
      <c r="F51" s="5">
        <f t="shared" si="9"/>
        <v>-22316000</v>
      </c>
    </row>
    <row r="52" spans="1:6" ht="14.25">
      <c r="A52" s="7" t="s">
        <v>37</v>
      </c>
      <c r="B52" s="4" t="s">
        <v>38</v>
      </c>
      <c r="C52" s="5">
        <f>C513</f>
        <v>13347000</v>
      </c>
      <c r="D52" s="5">
        <f>D513</f>
        <v>24292000</v>
      </c>
      <c r="E52" s="5">
        <f>E513</f>
        <v>23295000</v>
      </c>
      <c r="F52" s="5">
        <f>F513</f>
        <v>22316000</v>
      </c>
    </row>
    <row r="53" spans="1:6" ht="14.25">
      <c r="A53" s="7" t="s">
        <v>39</v>
      </c>
      <c r="B53" s="4" t="s">
        <v>40</v>
      </c>
      <c r="C53" s="5">
        <f>C379</f>
        <v>25000</v>
      </c>
      <c r="D53" s="5">
        <f>D379</f>
        <v>72000</v>
      </c>
      <c r="E53" s="5">
        <f>E379</f>
        <v>74000</v>
      </c>
      <c r="F53" s="5">
        <f>F379</f>
        <v>76000</v>
      </c>
    </row>
    <row r="54" spans="1:6" ht="14.25">
      <c r="A54" s="7" t="s">
        <v>41</v>
      </c>
      <c r="B54" s="4" t="s">
        <v>42</v>
      </c>
      <c r="C54" s="5">
        <f>C55</f>
        <v>1000</v>
      </c>
      <c r="D54" s="5">
        <f>D55</f>
        <v>0</v>
      </c>
      <c r="E54" s="5">
        <f>E55</f>
        <v>0</v>
      </c>
      <c r="F54" s="5">
        <f>F55</f>
        <v>0</v>
      </c>
    </row>
    <row r="55" spans="1:6" ht="14.25">
      <c r="A55" s="7" t="s">
        <v>43</v>
      </c>
      <c r="B55" s="4" t="s">
        <v>44</v>
      </c>
      <c r="C55" s="5">
        <f>C56+C57</f>
        <v>1000</v>
      </c>
      <c r="D55" s="5">
        <f>D56+D57</f>
        <v>0</v>
      </c>
      <c r="E55" s="5">
        <f>E56+E57</f>
        <v>0</v>
      </c>
      <c r="F55" s="5">
        <f>F56+F57</f>
        <v>0</v>
      </c>
    </row>
    <row r="56" spans="1:6" ht="14.25">
      <c r="A56" s="7" t="s">
        <v>45</v>
      </c>
      <c r="B56" s="4" t="s">
        <v>46</v>
      </c>
      <c r="C56" s="5">
        <f aca="true" t="shared" si="10" ref="C56:F57">C516</f>
        <v>1000</v>
      </c>
      <c r="D56" s="5">
        <f t="shared" si="10"/>
        <v>0</v>
      </c>
      <c r="E56" s="5">
        <f t="shared" si="10"/>
        <v>0</v>
      </c>
      <c r="F56" s="5">
        <f t="shared" si="10"/>
        <v>0</v>
      </c>
    </row>
    <row r="57" spans="1:6" ht="26.25">
      <c r="A57" s="7" t="s">
        <v>419</v>
      </c>
      <c r="B57" s="20">
        <v>390207</v>
      </c>
      <c r="C57" s="5">
        <f t="shared" si="10"/>
        <v>0</v>
      </c>
      <c r="D57" s="5">
        <f t="shared" si="10"/>
        <v>0</v>
      </c>
      <c r="E57" s="5">
        <f t="shared" si="10"/>
        <v>0</v>
      </c>
      <c r="F57" s="5">
        <f t="shared" si="10"/>
        <v>0</v>
      </c>
    </row>
    <row r="58" spans="1:6" ht="12.75">
      <c r="A58" s="7" t="s">
        <v>47</v>
      </c>
      <c r="B58" s="4" t="s">
        <v>48</v>
      </c>
      <c r="C58" s="5">
        <f>C59</f>
        <v>157223000</v>
      </c>
      <c r="D58" s="5">
        <f>D59</f>
        <v>200942000</v>
      </c>
      <c r="E58" s="5">
        <f>E59</f>
        <v>205917000</v>
      </c>
      <c r="F58" s="5">
        <f>F59</f>
        <v>210810000</v>
      </c>
    </row>
    <row r="59" spans="1:6" ht="26.25">
      <c r="A59" s="7" t="s">
        <v>195</v>
      </c>
      <c r="B59" s="4" t="s">
        <v>50</v>
      </c>
      <c r="C59" s="5">
        <f>C60+C72</f>
        <v>157223000</v>
      </c>
      <c r="D59" s="5">
        <f>D60+D72</f>
        <v>200942000</v>
      </c>
      <c r="E59" s="5">
        <f>E60+E72</f>
        <v>205917000</v>
      </c>
      <c r="F59" s="5">
        <f>F60+F72</f>
        <v>210810000</v>
      </c>
    </row>
    <row r="60" spans="1:6" ht="78.75">
      <c r="A60" s="7" t="s">
        <v>196</v>
      </c>
      <c r="B60" s="4" t="s">
        <v>197</v>
      </c>
      <c r="C60" s="5">
        <f>C63+C65+C66+C68+C61+C64+C71+C67+C70+C69</f>
        <v>20315000</v>
      </c>
      <c r="D60" s="5">
        <f>D63+D65+D66+D68+D61+D64+D71+D67+D70+D69</f>
        <v>29376000</v>
      </c>
      <c r="E60" s="5">
        <f>E63+E65+E66+E68+E61+E64+E71+E67+E70+E69</f>
        <v>30061000</v>
      </c>
      <c r="F60" s="5">
        <f>F63+F65+F66+F68+F61+F64+F71+F67+F70+F69</f>
        <v>30734000</v>
      </c>
    </row>
    <row r="61" spans="1:6" ht="39">
      <c r="A61" s="7" t="s">
        <v>364</v>
      </c>
      <c r="B61" s="4" t="s">
        <v>366</v>
      </c>
      <c r="C61" s="5">
        <f>C62</f>
        <v>0</v>
      </c>
      <c r="D61" s="5">
        <f>D62</f>
        <v>12506000</v>
      </c>
      <c r="E61" s="5">
        <f>E62</f>
        <v>12769000</v>
      </c>
      <c r="F61" s="5">
        <f>F62</f>
        <v>13027000</v>
      </c>
    </row>
    <row r="62" spans="1:6" ht="26.25">
      <c r="A62" s="7" t="s">
        <v>365</v>
      </c>
      <c r="B62" s="4" t="s">
        <v>367</v>
      </c>
      <c r="C62" s="5">
        <f>C522</f>
        <v>0</v>
      </c>
      <c r="D62" s="5">
        <f>D522</f>
        <v>12506000</v>
      </c>
      <c r="E62" s="5">
        <f>E522</f>
        <v>12769000</v>
      </c>
      <c r="F62" s="5">
        <f>F522</f>
        <v>13027000</v>
      </c>
    </row>
    <row r="63" spans="1:6" ht="12.75">
      <c r="A63" s="7" t="s">
        <v>198</v>
      </c>
      <c r="B63" s="4" t="s">
        <v>199</v>
      </c>
      <c r="C63" s="5">
        <f aca="true" t="shared" si="11" ref="C63:F64">C383</f>
        <v>1834000</v>
      </c>
      <c r="D63" s="5">
        <f t="shared" si="11"/>
        <v>604000</v>
      </c>
      <c r="E63" s="5">
        <f t="shared" si="11"/>
        <v>619000</v>
      </c>
      <c r="F63" s="5">
        <f t="shared" si="11"/>
        <v>634000</v>
      </c>
    </row>
    <row r="64" spans="1:6" ht="12.75">
      <c r="A64" s="7" t="s">
        <v>386</v>
      </c>
      <c r="B64" s="4" t="s">
        <v>387</v>
      </c>
      <c r="C64" s="5">
        <f t="shared" si="11"/>
        <v>0</v>
      </c>
      <c r="D64" s="5">
        <f t="shared" si="11"/>
        <v>1118000</v>
      </c>
      <c r="E64" s="5">
        <f t="shared" si="11"/>
        <v>1146000</v>
      </c>
      <c r="F64" s="5">
        <f t="shared" si="11"/>
        <v>1173000</v>
      </c>
    </row>
    <row r="65" spans="1:6" ht="12.75">
      <c r="A65" s="7" t="s">
        <v>200</v>
      </c>
      <c r="B65" s="4" t="s">
        <v>201</v>
      </c>
      <c r="C65" s="5">
        <f aca="true" t="shared" si="12" ref="C65:F66">C524</f>
        <v>16221000</v>
      </c>
      <c r="D65" s="5">
        <f t="shared" si="12"/>
        <v>13988000</v>
      </c>
      <c r="E65" s="5">
        <f t="shared" si="12"/>
        <v>14338000</v>
      </c>
      <c r="F65" s="5">
        <f t="shared" si="12"/>
        <v>14682000</v>
      </c>
    </row>
    <row r="66" spans="1:6" ht="52.5">
      <c r="A66" s="7" t="s">
        <v>202</v>
      </c>
      <c r="B66" s="4" t="s">
        <v>203</v>
      </c>
      <c r="C66" s="5">
        <f t="shared" si="12"/>
        <v>2154000</v>
      </c>
      <c r="D66" s="5">
        <f t="shared" si="12"/>
        <v>530000</v>
      </c>
      <c r="E66" s="5">
        <f t="shared" si="12"/>
        <v>543000</v>
      </c>
      <c r="F66" s="5">
        <f t="shared" si="12"/>
        <v>556000</v>
      </c>
    </row>
    <row r="67" spans="1:6" ht="39">
      <c r="A67" s="7" t="s">
        <v>53</v>
      </c>
      <c r="B67" s="20">
        <v>421070</v>
      </c>
      <c r="C67" s="5">
        <f>C523</f>
        <v>0</v>
      </c>
      <c r="D67" s="5">
        <f>D523</f>
        <v>0</v>
      </c>
      <c r="E67" s="5">
        <f>E523</f>
        <v>0</v>
      </c>
      <c r="F67" s="5">
        <f>F523</f>
        <v>0</v>
      </c>
    </row>
    <row r="68" spans="1:6" ht="26.25">
      <c r="A68" s="7" t="s">
        <v>204</v>
      </c>
      <c r="B68" s="4" t="s">
        <v>205</v>
      </c>
      <c r="C68" s="5">
        <f>C385</f>
        <v>0</v>
      </c>
      <c r="D68" s="5">
        <f>D385</f>
        <v>0</v>
      </c>
      <c r="E68" s="5">
        <f>E385</f>
        <v>0</v>
      </c>
      <c r="F68" s="5">
        <f>F385</f>
        <v>0</v>
      </c>
    </row>
    <row r="69" spans="1:6" ht="26.25">
      <c r="A69" s="7" t="s">
        <v>426</v>
      </c>
      <c r="B69" s="20">
        <v>420875</v>
      </c>
      <c r="C69" s="5">
        <f>'sursa 08'!C9</f>
        <v>103000</v>
      </c>
      <c r="D69" s="5">
        <f>'sursa 08'!D9</f>
        <v>0</v>
      </c>
      <c r="E69" s="5">
        <f>'sursa 08'!E9</f>
        <v>0</v>
      </c>
      <c r="F69" s="5">
        <f>'sursa 08'!F9</f>
        <v>0</v>
      </c>
    </row>
    <row r="70" spans="1:6" ht="26.25">
      <c r="A70" s="7" t="s">
        <v>415</v>
      </c>
      <c r="B70" s="4" t="s">
        <v>416</v>
      </c>
      <c r="C70" s="5">
        <f aca="true" t="shared" si="13" ref="C70:F71">C386</f>
        <v>0</v>
      </c>
      <c r="D70" s="5">
        <f t="shared" si="13"/>
        <v>0</v>
      </c>
      <c r="E70" s="5">
        <f t="shared" si="13"/>
        <v>0</v>
      </c>
      <c r="F70" s="5">
        <f t="shared" si="13"/>
        <v>0</v>
      </c>
    </row>
    <row r="71" spans="1:6" ht="14.25">
      <c r="A71" s="7" t="s">
        <v>405</v>
      </c>
      <c r="B71" s="20">
        <v>421082</v>
      </c>
      <c r="C71" s="5">
        <f t="shared" si="13"/>
        <v>3000</v>
      </c>
      <c r="D71" s="5">
        <f t="shared" si="13"/>
        <v>630000</v>
      </c>
      <c r="E71" s="5">
        <f t="shared" si="13"/>
        <v>646000</v>
      </c>
      <c r="F71" s="5">
        <f t="shared" si="13"/>
        <v>662000</v>
      </c>
    </row>
    <row r="72" spans="1:6" ht="27">
      <c r="A72" s="7" t="s">
        <v>137</v>
      </c>
      <c r="B72" s="4" t="s">
        <v>55</v>
      </c>
      <c r="C72" s="5">
        <f>C75+C76+C79+C73+C74+C80+C81</f>
        <v>136908000</v>
      </c>
      <c r="D72" s="5">
        <f>D75+D76+D79+D73+D74+D80+D81</f>
        <v>171566000</v>
      </c>
      <c r="E72" s="5">
        <f>E75+E76+E79+E73+E74+E80+E81</f>
        <v>175856000</v>
      </c>
      <c r="F72" s="5">
        <f>F75+F76+F79+F73+F74+F80+F81</f>
        <v>180076000</v>
      </c>
    </row>
    <row r="73" spans="1:6" ht="14.25">
      <c r="A73" s="7" t="s">
        <v>56</v>
      </c>
      <c r="B73" s="4" t="s">
        <v>57</v>
      </c>
      <c r="C73" s="5">
        <f aca="true" t="shared" si="14" ref="C73:E74">C389</f>
        <v>0</v>
      </c>
      <c r="D73" s="5">
        <f t="shared" si="14"/>
        <v>0</v>
      </c>
      <c r="E73" s="5">
        <f t="shared" si="14"/>
        <v>0</v>
      </c>
      <c r="F73" s="5">
        <f>F389</f>
        <v>0</v>
      </c>
    </row>
    <row r="74" spans="1:6" ht="27">
      <c r="A74" s="7" t="s">
        <v>58</v>
      </c>
      <c r="B74" s="4" t="s">
        <v>59</v>
      </c>
      <c r="C74" s="5">
        <f t="shared" si="14"/>
        <v>0</v>
      </c>
      <c r="D74" s="5">
        <f t="shared" si="14"/>
        <v>0</v>
      </c>
      <c r="E74" s="5">
        <f t="shared" si="14"/>
        <v>0</v>
      </c>
      <c r="F74" s="5">
        <f>F390</f>
        <v>0</v>
      </c>
    </row>
    <row r="75" spans="1:6" ht="27">
      <c r="A75" s="7" t="s">
        <v>60</v>
      </c>
      <c r="B75" s="4" t="s">
        <v>61</v>
      </c>
      <c r="C75" s="5">
        <f aca="true" t="shared" si="15" ref="C75:E79">C528</f>
        <v>0</v>
      </c>
      <c r="D75" s="5">
        <f t="shared" si="15"/>
        <v>10479000</v>
      </c>
      <c r="E75" s="5">
        <f t="shared" si="15"/>
        <v>10742000</v>
      </c>
      <c r="F75" s="5">
        <f>F528</f>
        <v>10998000</v>
      </c>
    </row>
    <row r="76" spans="1:6" ht="39.75">
      <c r="A76" s="7" t="s">
        <v>62</v>
      </c>
      <c r="B76" s="4" t="s">
        <v>63</v>
      </c>
      <c r="C76" s="5">
        <f t="shared" si="15"/>
        <v>0</v>
      </c>
      <c r="D76" s="5">
        <f t="shared" si="15"/>
        <v>10519000</v>
      </c>
      <c r="E76" s="5">
        <f t="shared" si="15"/>
        <v>10782000</v>
      </c>
      <c r="F76" s="5">
        <f>F529</f>
        <v>11042000</v>
      </c>
    </row>
    <row r="77" spans="1:6" ht="27">
      <c r="A77" s="7" t="s">
        <v>64</v>
      </c>
      <c r="B77" s="4" t="s">
        <v>65</v>
      </c>
      <c r="C77" s="5">
        <f t="shared" si="15"/>
        <v>0</v>
      </c>
      <c r="D77" s="5">
        <f t="shared" si="15"/>
        <v>0</v>
      </c>
      <c r="E77" s="5">
        <f t="shared" si="15"/>
        <v>0</v>
      </c>
      <c r="F77" s="5">
        <f>F530</f>
        <v>0</v>
      </c>
    </row>
    <row r="78" spans="1:6" ht="27">
      <c r="A78" s="7" t="s">
        <v>66</v>
      </c>
      <c r="B78" s="4" t="s">
        <v>67</v>
      </c>
      <c r="C78" s="5">
        <f t="shared" si="15"/>
        <v>0</v>
      </c>
      <c r="D78" s="5">
        <f t="shared" si="15"/>
        <v>10519000</v>
      </c>
      <c r="E78" s="5">
        <f t="shared" si="15"/>
        <v>10782000</v>
      </c>
      <c r="F78" s="5">
        <f>F531</f>
        <v>11042000</v>
      </c>
    </row>
    <row r="79" spans="1:6" ht="27">
      <c r="A79" s="7" t="s">
        <v>68</v>
      </c>
      <c r="B79" s="4" t="s">
        <v>69</v>
      </c>
      <c r="C79" s="5">
        <f t="shared" si="15"/>
        <v>0</v>
      </c>
      <c r="D79" s="5">
        <f t="shared" si="15"/>
        <v>0</v>
      </c>
      <c r="E79" s="5">
        <f t="shared" si="15"/>
        <v>0</v>
      </c>
      <c r="F79" s="5">
        <f>F532</f>
        <v>0</v>
      </c>
    </row>
    <row r="80" spans="1:6" ht="27">
      <c r="A80" s="7" t="s">
        <v>70</v>
      </c>
      <c r="B80" s="4" t="s">
        <v>71</v>
      </c>
      <c r="C80" s="5">
        <f aca="true" t="shared" si="16" ref="C80:F81">C391</f>
        <v>136875000</v>
      </c>
      <c r="D80" s="5">
        <f t="shared" si="16"/>
        <v>143040000</v>
      </c>
      <c r="E80" s="5">
        <f t="shared" si="16"/>
        <v>146616000</v>
      </c>
      <c r="F80" s="5">
        <f t="shared" si="16"/>
        <v>150135000</v>
      </c>
    </row>
    <row r="81" spans="1:6" ht="14.25">
      <c r="A81" s="7" t="s">
        <v>405</v>
      </c>
      <c r="B81" s="20">
        <v>431040</v>
      </c>
      <c r="C81" s="5">
        <f t="shared" si="16"/>
        <v>33000</v>
      </c>
      <c r="D81" s="5">
        <f t="shared" si="16"/>
        <v>7528000</v>
      </c>
      <c r="E81" s="5">
        <f t="shared" si="16"/>
        <v>7716000</v>
      </c>
      <c r="F81" s="5">
        <f t="shared" si="16"/>
        <v>7901000</v>
      </c>
    </row>
    <row r="82" spans="1:6" ht="12.75">
      <c r="A82" s="7" t="s">
        <v>206</v>
      </c>
      <c r="B82" s="4" t="s">
        <v>207</v>
      </c>
      <c r="C82" s="5">
        <f>C83</f>
        <v>0</v>
      </c>
      <c r="D82" s="5">
        <f>D83</f>
        <v>2494000</v>
      </c>
      <c r="E82" s="5">
        <f>E83</f>
        <v>2556000</v>
      </c>
      <c r="F82" s="5">
        <f>F83</f>
        <v>2618000</v>
      </c>
    </row>
    <row r="83" spans="1:6" ht="26.25">
      <c r="A83" s="7" t="s">
        <v>208</v>
      </c>
      <c r="B83" s="4" t="s">
        <v>209</v>
      </c>
      <c r="C83" s="5">
        <f>C534</f>
        <v>0</v>
      </c>
      <c r="D83" s="5">
        <f>D534</f>
        <v>2494000</v>
      </c>
      <c r="E83" s="5">
        <f>E534</f>
        <v>2556000</v>
      </c>
      <c r="F83" s="5">
        <f>F534</f>
        <v>2618000</v>
      </c>
    </row>
    <row r="84" spans="1:6" ht="52.5">
      <c r="A84" s="7" t="s">
        <v>210</v>
      </c>
      <c r="B84" s="4" t="s">
        <v>211</v>
      </c>
      <c r="C84" s="5">
        <f>C85+C89+C92</f>
        <v>129197000</v>
      </c>
      <c r="D84" s="5">
        <f>D85+D89+D92</f>
        <v>55553000</v>
      </c>
      <c r="E84" s="5">
        <f>E85+E89+E92</f>
        <v>56729000</v>
      </c>
      <c r="F84" s="5">
        <f>F85+F89+F92</f>
        <v>57887000</v>
      </c>
    </row>
    <row r="85" spans="1:6" ht="26.25">
      <c r="A85" s="7" t="s">
        <v>212</v>
      </c>
      <c r="B85" s="4" t="s">
        <v>213</v>
      </c>
      <c r="C85" s="5">
        <f>C86+C87+C88</f>
        <v>126308000</v>
      </c>
      <c r="D85" s="5">
        <f>D86+D87+D88</f>
        <v>52265000</v>
      </c>
      <c r="E85" s="5">
        <f>E86+E87+E88</f>
        <v>53409000</v>
      </c>
      <c r="F85" s="5">
        <f>F86+F87+F88</f>
        <v>54535000</v>
      </c>
    </row>
    <row r="86" spans="1:6" ht="12.75">
      <c r="A86" s="7" t="s">
        <v>214</v>
      </c>
      <c r="B86" s="4" t="s">
        <v>215</v>
      </c>
      <c r="C86" s="5">
        <f aca="true" t="shared" si="17" ref="C86:F88">C537</f>
        <v>57804000</v>
      </c>
      <c r="D86" s="5">
        <f t="shared" si="17"/>
        <v>3997000</v>
      </c>
      <c r="E86" s="5">
        <f t="shared" si="17"/>
        <v>4047000</v>
      </c>
      <c r="F86" s="5">
        <f t="shared" si="17"/>
        <v>4096000</v>
      </c>
    </row>
    <row r="87" spans="1:6" ht="12.75">
      <c r="A87" s="7" t="s">
        <v>393</v>
      </c>
      <c r="B87" s="4" t="s">
        <v>395</v>
      </c>
      <c r="C87" s="5">
        <f t="shared" si="17"/>
        <v>0</v>
      </c>
      <c r="D87" s="5">
        <f t="shared" si="17"/>
        <v>3698000</v>
      </c>
      <c r="E87" s="5">
        <f t="shared" si="17"/>
        <v>3702000</v>
      </c>
      <c r="F87" s="5">
        <f t="shared" si="17"/>
        <v>3707000</v>
      </c>
    </row>
    <row r="88" spans="1:6" ht="12.75">
      <c r="A88" s="7" t="s">
        <v>417</v>
      </c>
      <c r="B88" s="4" t="s">
        <v>418</v>
      </c>
      <c r="C88" s="5">
        <f t="shared" si="17"/>
        <v>68504000</v>
      </c>
      <c r="D88" s="5">
        <f t="shared" si="17"/>
        <v>44570000</v>
      </c>
      <c r="E88" s="5">
        <f t="shared" si="17"/>
        <v>45660000</v>
      </c>
      <c r="F88" s="5">
        <f t="shared" si="17"/>
        <v>46732000</v>
      </c>
    </row>
    <row r="89" spans="1:6" ht="26.25">
      <c r="A89" s="7" t="s">
        <v>216</v>
      </c>
      <c r="B89" s="4" t="s">
        <v>217</v>
      </c>
      <c r="C89" s="5">
        <f>C90+C91</f>
        <v>2307000</v>
      </c>
      <c r="D89" s="5">
        <f>D90+D91</f>
        <v>3288000</v>
      </c>
      <c r="E89" s="5">
        <f>E90+E91</f>
        <v>3320000</v>
      </c>
      <c r="F89" s="5">
        <f>F90+F91</f>
        <v>3352000</v>
      </c>
    </row>
    <row r="90" spans="1:6" ht="12.75">
      <c r="A90" s="7" t="s">
        <v>214</v>
      </c>
      <c r="B90" s="4" t="s">
        <v>218</v>
      </c>
      <c r="C90" s="5">
        <f aca="true" t="shared" si="18" ref="C90:F91">C541</f>
        <v>2307000</v>
      </c>
      <c r="D90" s="5">
        <f t="shared" si="18"/>
        <v>2022000</v>
      </c>
      <c r="E90" s="5">
        <f t="shared" si="18"/>
        <v>2048000</v>
      </c>
      <c r="F90" s="5">
        <f t="shared" si="18"/>
        <v>2073000</v>
      </c>
    </row>
    <row r="91" spans="1:6" ht="12.75">
      <c r="A91" s="7" t="s">
        <v>393</v>
      </c>
      <c r="B91" s="4" t="s">
        <v>394</v>
      </c>
      <c r="C91" s="5">
        <f t="shared" si="18"/>
        <v>0</v>
      </c>
      <c r="D91" s="5">
        <f t="shared" si="18"/>
        <v>1266000</v>
      </c>
      <c r="E91" s="5">
        <f t="shared" si="18"/>
        <v>1272000</v>
      </c>
      <c r="F91" s="5">
        <f t="shared" si="18"/>
        <v>1279000</v>
      </c>
    </row>
    <row r="92" spans="1:6" ht="26.25">
      <c r="A92" s="7" t="s">
        <v>427</v>
      </c>
      <c r="B92" s="20">
        <v>480831</v>
      </c>
      <c r="C92" s="5">
        <f>C93</f>
        <v>582000</v>
      </c>
      <c r="D92" s="5">
        <f>D93</f>
        <v>0</v>
      </c>
      <c r="E92" s="5">
        <f>E93</f>
        <v>0</v>
      </c>
      <c r="F92" s="5">
        <f>F93</f>
        <v>0</v>
      </c>
    </row>
    <row r="93" spans="1:6" ht="12.75">
      <c r="A93" s="7" t="s">
        <v>417</v>
      </c>
      <c r="B93" s="20">
        <v>48083103</v>
      </c>
      <c r="C93" s="5">
        <f>'sursa 08'!C12</f>
        <v>582000</v>
      </c>
      <c r="D93" s="5">
        <f>'sursa 08'!D12</f>
        <v>0</v>
      </c>
      <c r="E93" s="5">
        <f>'sursa 08'!E12</f>
        <v>0</v>
      </c>
      <c r="F93" s="5">
        <f>'sursa 08'!F12</f>
        <v>0</v>
      </c>
    </row>
    <row r="94" spans="1:6" ht="26.25">
      <c r="A94" s="7" t="s">
        <v>219</v>
      </c>
      <c r="B94" s="4" t="s">
        <v>220</v>
      </c>
      <c r="C94" s="5">
        <f>C115+C133+C141+C151+C165+C196+C229+C265+C270+C287+C290+C321+C96</f>
        <v>924645000</v>
      </c>
      <c r="D94" s="5">
        <f>D115+D133+D141+D151+D165+D196+D229+D265+D270+D287+D290+D321+D96</f>
        <v>841854000</v>
      </c>
      <c r="E94" s="5">
        <f>E115+E133+E141+E151+E165+E196+E229+E265+E270+E287+E290+E321+E96</f>
        <v>856542000</v>
      </c>
      <c r="F94" s="5">
        <f>F115+F133+F141+F151+F165+F196+F229+F265+F270+F287+F290+F321+F96</f>
        <v>871018000</v>
      </c>
    </row>
    <row r="95" spans="1:6" ht="26.25">
      <c r="A95" s="7" t="s">
        <v>302</v>
      </c>
      <c r="B95" s="4" t="s">
        <v>303</v>
      </c>
      <c r="C95" s="5">
        <f>C96+C115+C133</f>
        <v>45031000</v>
      </c>
      <c r="D95" s="5">
        <f>D96+D115+D133</f>
        <v>41455000</v>
      </c>
      <c r="E95" s="5">
        <f>E96+E115+E133</f>
        <v>42480000</v>
      </c>
      <c r="F95" s="5">
        <f>F96+F115+F133</f>
        <v>43512000</v>
      </c>
    </row>
    <row r="96" spans="1:6" ht="12.75">
      <c r="A96" s="7" t="s">
        <v>304</v>
      </c>
      <c r="B96" s="4" t="s">
        <v>278</v>
      </c>
      <c r="C96" s="5">
        <f>C97+C102</f>
        <v>32965000</v>
      </c>
      <c r="D96" s="5">
        <f>D97+D102</f>
        <v>28778000</v>
      </c>
      <c r="E96" s="5">
        <f>E97+E102</f>
        <v>29495000</v>
      </c>
      <c r="F96" s="5">
        <f>F97+F102</f>
        <v>30206000</v>
      </c>
    </row>
    <row r="97" spans="1:6" ht="12.75">
      <c r="A97" s="7" t="s">
        <v>221</v>
      </c>
      <c r="B97" s="4" t="s">
        <v>222</v>
      </c>
      <c r="C97" s="5">
        <f>C98+C99+C100</f>
        <v>30350000</v>
      </c>
      <c r="D97" s="5">
        <f>D98+D99+D100</f>
        <v>26317000</v>
      </c>
      <c r="E97" s="5">
        <f>E98+E99+E100</f>
        <v>26973000</v>
      </c>
      <c r="F97" s="5">
        <f>F98+F99+F100</f>
        <v>27623000</v>
      </c>
    </row>
    <row r="98" spans="1:6" ht="26.25">
      <c r="A98" s="7" t="s">
        <v>78</v>
      </c>
      <c r="B98" s="4" t="s">
        <v>79</v>
      </c>
      <c r="C98" s="5">
        <f aca="true" t="shared" si="19" ref="C98:F99">C397</f>
        <v>21000000</v>
      </c>
      <c r="D98" s="5">
        <f t="shared" si="19"/>
        <v>21804000</v>
      </c>
      <c r="E98" s="5">
        <f t="shared" si="19"/>
        <v>22348000</v>
      </c>
      <c r="F98" s="5">
        <f t="shared" si="19"/>
        <v>22886000</v>
      </c>
    </row>
    <row r="99" spans="1:6" ht="26.25">
      <c r="A99" s="7" t="s">
        <v>80</v>
      </c>
      <c r="B99" s="4" t="s">
        <v>81</v>
      </c>
      <c r="C99" s="5">
        <f t="shared" si="19"/>
        <v>9180000</v>
      </c>
      <c r="D99" s="5">
        <f t="shared" si="19"/>
        <v>4344000</v>
      </c>
      <c r="E99" s="5">
        <f t="shared" si="19"/>
        <v>4452000</v>
      </c>
      <c r="F99" s="5">
        <f t="shared" si="19"/>
        <v>4559000</v>
      </c>
    </row>
    <row r="100" spans="1:6" ht="39">
      <c r="A100" s="7" t="s">
        <v>82</v>
      </c>
      <c r="B100" s="4" t="s">
        <v>83</v>
      </c>
      <c r="C100" s="5">
        <f>C101</f>
        <v>170000</v>
      </c>
      <c r="D100" s="5">
        <f>D101</f>
        <v>169000</v>
      </c>
      <c r="E100" s="5">
        <f>E101</f>
        <v>173000</v>
      </c>
      <c r="F100" s="5">
        <f>F101</f>
        <v>178000</v>
      </c>
    </row>
    <row r="101" spans="1:6" ht="12.75">
      <c r="A101" s="7" t="s">
        <v>86</v>
      </c>
      <c r="B101" s="4" t="s">
        <v>87</v>
      </c>
      <c r="C101" s="5">
        <f>C400</f>
        <v>170000</v>
      </c>
      <c r="D101" s="5">
        <f>D400</f>
        <v>169000</v>
      </c>
      <c r="E101" s="5">
        <f>E400</f>
        <v>173000</v>
      </c>
      <c r="F101" s="5">
        <f>F400</f>
        <v>178000</v>
      </c>
    </row>
    <row r="102" spans="1:6" ht="26.25">
      <c r="A102" s="7" t="s">
        <v>274</v>
      </c>
      <c r="B102" s="4" t="s">
        <v>89</v>
      </c>
      <c r="C102" s="5">
        <f>C103+C111</f>
        <v>2615000</v>
      </c>
      <c r="D102" s="5">
        <f>D103+D111</f>
        <v>2461000</v>
      </c>
      <c r="E102" s="5">
        <f>E103+E111</f>
        <v>2522000</v>
      </c>
      <c r="F102" s="5">
        <f>F103+F111</f>
        <v>2583000</v>
      </c>
    </row>
    <row r="103" spans="1:6" ht="39">
      <c r="A103" s="7" t="s">
        <v>90</v>
      </c>
      <c r="B103" s="4" t="s">
        <v>91</v>
      </c>
      <c r="C103" s="5">
        <f>C104+C107</f>
        <v>1882000</v>
      </c>
      <c r="D103" s="5">
        <f>D104+D107</f>
        <v>1095000</v>
      </c>
      <c r="E103" s="5">
        <f>E104+E107</f>
        <v>1122000</v>
      </c>
      <c r="F103" s="5">
        <f>F104+F107</f>
        <v>1149000</v>
      </c>
    </row>
    <row r="104" spans="1:6" ht="26.25">
      <c r="A104" s="7" t="s">
        <v>92</v>
      </c>
      <c r="B104" s="4" t="s">
        <v>93</v>
      </c>
      <c r="C104" s="5">
        <f>C105+C106</f>
        <v>0</v>
      </c>
      <c r="D104" s="5">
        <f>D105+D106</f>
        <v>0</v>
      </c>
      <c r="E104" s="5">
        <f>E105+E106</f>
        <v>0</v>
      </c>
      <c r="F104" s="5">
        <f>F105+F106</f>
        <v>0</v>
      </c>
    </row>
    <row r="105" spans="1:6" ht="12.75">
      <c r="A105" s="7" t="s">
        <v>94</v>
      </c>
      <c r="B105" s="4" t="s">
        <v>95</v>
      </c>
      <c r="C105" s="5">
        <f aca="true" t="shared" si="20" ref="C105:E106">C552</f>
        <v>0</v>
      </c>
      <c r="D105" s="5">
        <f t="shared" si="20"/>
        <v>0</v>
      </c>
      <c r="E105" s="5">
        <f t="shared" si="20"/>
        <v>0</v>
      </c>
      <c r="F105" s="5">
        <f>F552</f>
        <v>0</v>
      </c>
    </row>
    <row r="106" spans="1:6" ht="12.75">
      <c r="A106" s="7" t="s">
        <v>96</v>
      </c>
      <c r="B106" s="4" t="s">
        <v>97</v>
      </c>
      <c r="C106" s="5">
        <f t="shared" si="20"/>
        <v>0</v>
      </c>
      <c r="D106" s="5">
        <f t="shared" si="20"/>
        <v>0</v>
      </c>
      <c r="E106" s="5">
        <f t="shared" si="20"/>
        <v>0</v>
      </c>
      <c r="F106" s="5">
        <f>F553</f>
        <v>0</v>
      </c>
    </row>
    <row r="107" spans="1:6" ht="26.25">
      <c r="A107" s="7" t="s">
        <v>298</v>
      </c>
      <c r="B107" s="4" t="s">
        <v>299</v>
      </c>
      <c r="C107" s="5">
        <f>C108+C109+C110</f>
        <v>1882000</v>
      </c>
      <c r="D107" s="5">
        <f>D108+D109+D110</f>
        <v>1095000</v>
      </c>
      <c r="E107" s="5">
        <f>E108+E109+E110</f>
        <v>1122000</v>
      </c>
      <c r="F107" s="5">
        <f>F108+F109+F110</f>
        <v>1149000</v>
      </c>
    </row>
    <row r="108" spans="1:6" ht="12.75">
      <c r="A108" s="7" t="s">
        <v>94</v>
      </c>
      <c r="B108" s="4" t="s">
        <v>300</v>
      </c>
      <c r="C108" s="5">
        <f aca="true" t="shared" si="21" ref="C108:F110">C555</f>
        <v>279000</v>
      </c>
      <c r="D108" s="5">
        <f t="shared" si="21"/>
        <v>164000</v>
      </c>
      <c r="E108" s="5">
        <f t="shared" si="21"/>
        <v>168000</v>
      </c>
      <c r="F108" s="5">
        <f t="shared" si="21"/>
        <v>172000</v>
      </c>
    </row>
    <row r="109" spans="1:6" ht="12.75">
      <c r="A109" s="7" t="s">
        <v>96</v>
      </c>
      <c r="B109" s="4" t="s">
        <v>301</v>
      </c>
      <c r="C109" s="5">
        <f t="shared" si="21"/>
        <v>1581000</v>
      </c>
      <c r="D109" s="5">
        <f t="shared" si="21"/>
        <v>931000</v>
      </c>
      <c r="E109" s="5">
        <f t="shared" si="21"/>
        <v>954000</v>
      </c>
      <c r="F109" s="5">
        <f t="shared" si="21"/>
        <v>977000</v>
      </c>
    </row>
    <row r="110" spans="1:6" ht="12.75">
      <c r="A110" s="7" t="s">
        <v>295</v>
      </c>
      <c r="B110" s="4" t="s">
        <v>402</v>
      </c>
      <c r="C110" s="5">
        <f t="shared" si="21"/>
        <v>22000</v>
      </c>
      <c r="D110" s="5">
        <f t="shared" si="21"/>
        <v>0</v>
      </c>
      <c r="E110" s="5">
        <f t="shared" si="21"/>
        <v>0</v>
      </c>
      <c r="F110" s="5">
        <f t="shared" si="21"/>
        <v>0</v>
      </c>
    </row>
    <row r="111" spans="1:6" ht="12.75">
      <c r="A111" s="7" t="s">
        <v>98</v>
      </c>
      <c r="B111" s="4" t="s">
        <v>99</v>
      </c>
      <c r="C111" s="5">
        <f aca="true" t="shared" si="22" ref="C111:F113">C112</f>
        <v>733000</v>
      </c>
      <c r="D111" s="5">
        <f t="shared" si="22"/>
        <v>1366000</v>
      </c>
      <c r="E111" s="5">
        <f t="shared" si="22"/>
        <v>1400000</v>
      </c>
      <c r="F111" s="5">
        <f t="shared" si="22"/>
        <v>1434000</v>
      </c>
    </row>
    <row r="112" spans="1:6" ht="12.75">
      <c r="A112" s="7" t="s">
        <v>100</v>
      </c>
      <c r="B112" s="4" t="s">
        <v>101</v>
      </c>
      <c r="C112" s="5">
        <f t="shared" si="22"/>
        <v>733000</v>
      </c>
      <c r="D112" s="5">
        <f t="shared" si="22"/>
        <v>1366000</v>
      </c>
      <c r="E112" s="5">
        <f t="shared" si="22"/>
        <v>1400000</v>
      </c>
      <c r="F112" s="5">
        <f t="shared" si="22"/>
        <v>1434000</v>
      </c>
    </row>
    <row r="113" spans="1:6" ht="12.75">
      <c r="A113" s="7" t="s">
        <v>102</v>
      </c>
      <c r="B113" s="4" t="s">
        <v>103</v>
      </c>
      <c r="C113" s="5">
        <f t="shared" si="22"/>
        <v>733000</v>
      </c>
      <c r="D113" s="5">
        <f t="shared" si="22"/>
        <v>1366000</v>
      </c>
      <c r="E113" s="5">
        <f t="shared" si="22"/>
        <v>1400000</v>
      </c>
      <c r="F113" s="5">
        <f t="shared" si="22"/>
        <v>1434000</v>
      </c>
    </row>
    <row r="114" spans="1:6" ht="12.75">
      <c r="A114" s="7" t="s">
        <v>110</v>
      </c>
      <c r="B114" s="4" t="s">
        <v>111</v>
      </c>
      <c r="C114" s="5">
        <f>C561</f>
        <v>733000</v>
      </c>
      <c r="D114" s="5">
        <f>D561</f>
        <v>1366000</v>
      </c>
      <c r="E114" s="5">
        <f>E561</f>
        <v>1400000</v>
      </c>
      <c r="F114" s="5">
        <f>F561</f>
        <v>1434000</v>
      </c>
    </row>
    <row r="115" spans="1:6" ht="26.25">
      <c r="A115" s="7" t="s">
        <v>305</v>
      </c>
      <c r="B115" s="4" t="s">
        <v>306</v>
      </c>
      <c r="C115" s="5">
        <f>C116+C124</f>
        <v>11200000</v>
      </c>
      <c r="D115" s="5">
        <f>D116+D124</f>
        <v>11477000</v>
      </c>
      <c r="E115" s="5">
        <f>E116+E124</f>
        <v>11756000</v>
      </c>
      <c r="F115" s="5">
        <f>F116+F124</f>
        <v>12046000</v>
      </c>
    </row>
    <row r="116" spans="1:6" ht="12.75">
      <c r="A116" s="7" t="s">
        <v>221</v>
      </c>
      <c r="B116" s="4" t="s">
        <v>222</v>
      </c>
      <c r="C116" s="5">
        <f>C117+C118+C119+C122</f>
        <v>10690000</v>
      </c>
      <c r="D116" s="5">
        <f>D117+D118+D119+D122</f>
        <v>11460000</v>
      </c>
      <c r="E116" s="5">
        <f>E117+E118+E119+E122</f>
        <v>11739000</v>
      </c>
      <c r="F116" s="5">
        <f>F117+F118+F119+F122</f>
        <v>12028000</v>
      </c>
    </row>
    <row r="117" spans="1:6" ht="26.25">
      <c r="A117" s="7" t="s">
        <v>78</v>
      </c>
      <c r="B117" s="4" t="s">
        <v>79</v>
      </c>
      <c r="C117" s="5">
        <f aca="true" t="shared" si="23" ref="C117:F118">C403</f>
        <v>9377000</v>
      </c>
      <c r="D117" s="5">
        <f t="shared" si="23"/>
        <v>10157000</v>
      </c>
      <c r="E117" s="5">
        <f t="shared" si="23"/>
        <v>10408000</v>
      </c>
      <c r="F117" s="5">
        <f t="shared" si="23"/>
        <v>10660000</v>
      </c>
    </row>
    <row r="118" spans="1:6" ht="26.25">
      <c r="A118" s="7" t="s">
        <v>80</v>
      </c>
      <c r="B118" s="4" t="s">
        <v>81</v>
      </c>
      <c r="C118" s="5">
        <f t="shared" si="23"/>
        <v>1190000</v>
      </c>
      <c r="D118" s="5">
        <f t="shared" si="23"/>
        <v>1176000</v>
      </c>
      <c r="E118" s="5">
        <f t="shared" si="23"/>
        <v>1201000</v>
      </c>
      <c r="F118" s="5">
        <f t="shared" si="23"/>
        <v>1235000</v>
      </c>
    </row>
    <row r="119" spans="1:6" ht="26.25">
      <c r="A119" s="7" t="s">
        <v>232</v>
      </c>
      <c r="B119" s="4" t="s">
        <v>233</v>
      </c>
      <c r="C119" s="5">
        <f aca="true" t="shared" si="24" ref="C119:F120">C120</f>
        <v>0</v>
      </c>
      <c r="D119" s="5">
        <f t="shared" si="24"/>
        <v>0</v>
      </c>
      <c r="E119" s="5">
        <f t="shared" si="24"/>
        <v>0</v>
      </c>
      <c r="F119" s="5">
        <f t="shared" si="24"/>
        <v>0</v>
      </c>
    </row>
    <row r="120" spans="1:6" ht="52.5">
      <c r="A120" s="7" t="s">
        <v>234</v>
      </c>
      <c r="B120" s="4" t="s">
        <v>235</v>
      </c>
      <c r="C120" s="5">
        <f t="shared" si="24"/>
        <v>0</v>
      </c>
      <c r="D120" s="5">
        <f t="shared" si="24"/>
        <v>0</v>
      </c>
      <c r="E120" s="5">
        <f t="shared" si="24"/>
        <v>0</v>
      </c>
      <c r="F120" s="5">
        <f t="shared" si="24"/>
        <v>0</v>
      </c>
    </row>
    <row r="121" spans="1:6" ht="12.75">
      <c r="A121" s="7" t="s">
        <v>236</v>
      </c>
      <c r="B121" s="4" t="s">
        <v>237</v>
      </c>
      <c r="C121" s="5">
        <f>C407</f>
        <v>0</v>
      </c>
      <c r="D121" s="5">
        <f>D407</f>
        <v>0</v>
      </c>
      <c r="E121" s="5">
        <f>E407</f>
        <v>0</v>
      </c>
      <c r="F121" s="5">
        <f>F407</f>
        <v>0</v>
      </c>
    </row>
    <row r="122" spans="1:6" ht="39.75">
      <c r="A122" s="7" t="s">
        <v>82</v>
      </c>
      <c r="B122" s="4" t="s">
        <v>83</v>
      </c>
      <c r="C122" s="5">
        <f>C123</f>
        <v>123000</v>
      </c>
      <c r="D122" s="5">
        <f>D123</f>
        <v>127000</v>
      </c>
      <c r="E122" s="5">
        <f>E123</f>
        <v>130000</v>
      </c>
      <c r="F122" s="5">
        <f>F123</f>
        <v>133000</v>
      </c>
    </row>
    <row r="123" spans="1:6" ht="14.25">
      <c r="A123" s="7" t="s">
        <v>86</v>
      </c>
      <c r="B123" s="4" t="s">
        <v>87</v>
      </c>
      <c r="C123" s="5">
        <f>'sursa 10'!C138</f>
        <v>123000</v>
      </c>
      <c r="D123" s="5">
        <f>'sursa 10'!D138</f>
        <v>127000</v>
      </c>
      <c r="E123" s="5">
        <f>'sursa 10'!E138</f>
        <v>130000</v>
      </c>
      <c r="F123" s="5">
        <f>'sursa 10'!F138</f>
        <v>133000</v>
      </c>
    </row>
    <row r="124" spans="1:6" ht="26.25">
      <c r="A124" s="7" t="s">
        <v>274</v>
      </c>
      <c r="B124" s="4" t="s">
        <v>89</v>
      </c>
      <c r="C124" s="5">
        <f>C125+C128</f>
        <v>510000</v>
      </c>
      <c r="D124" s="5">
        <f>D125+D128</f>
        <v>17000</v>
      </c>
      <c r="E124" s="5">
        <f>E125+E128</f>
        <v>17000</v>
      </c>
      <c r="F124" s="5">
        <f>F125+F128</f>
        <v>18000</v>
      </c>
    </row>
    <row r="125" spans="1:6" ht="26.25">
      <c r="A125" s="7" t="s">
        <v>275</v>
      </c>
      <c r="B125" s="4" t="s">
        <v>276</v>
      </c>
      <c r="C125" s="5">
        <f aca="true" t="shared" si="25" ref="C125:F126">C126</f>
        <v>0</v>
      </c>
      <c r="D125" s="5">
        <f t="shared" si="25"/>
        <v>0</v>
      </c>
      <c r="E125" s="5">
        <f t="shared" si="25"/>
        <v>0</v>
      </c>
      <c r="F125" s="5">
        <f t="shared" si="25"/>
        <v>0</v>
      </c>
    </row>
    <row r="126" spans="1:6" ht="12.75">
      <c r="A126" s="7" t="s">
        <v>277</v>
      </c>
      <c r="B126" s="4" t="s">
        <v>278</v>
      </c>
      <c r="C126" s="5">
        <f t="shared" si="25"/>
        <v>0</v>
      </c>
      <c r="D126" s="5">
        <f t="shared" si="25"/>
        <v>0</v>
      </c>
      <c r="E126" s="5">
        <f t="shared" si="25"/>
        <v>0</v>
      </c>
      <c r="F126" s="5">
        <f t="shared" si="25"/>
        <v>0</v>
      </c>
    </row>
    <row r="127" spans="1:6" ht="12.75">
      <c r="A127" s="7" t="s">
        <v>281</v>
      </c>
      <c r="B127" s="4" t="s">
        <v>282</v>
      </c>
      <c r="C127" s="5">
        <f>C566</f>
        <v>0</v>
      </c>
      <c r="D127" s="5">
        <f>D566</f>
        <v>0</v>
      </c>
      <c r="E127" s="5">
        <f>E566</f>
        <v>0</v>
      </c>
      <c r="F127" s="5">
        <f>F566</f>
        <v>0</v>
      </c>
    </row>
    <row r="128" spans="1:6" ht="12.75">
      <c r="A128" s="7" t="s">
        <v>98</v>
      </c>
      <c r="B128" s="4" t="s">
        <v>99</v>
      </c>
      <c r="C128" s="5">
        <f aca="true" t="shared" si="26" ref="C128:F129">C129</f>
        <v>510000</v>
      </c>
      <c r="D128" s="5">
        <f t="shared" si="26"/>
        <v>17000</v>
      </c>
      <c r="E128" s="5">
        <f t="shared" si="26"/>
        <v>17000</v>
      </c>
      <c r="F128" s="5">
        <f t="shared" si="26"/>
        <v>18000</v>
      </c>
    </row>
    <row r="129" spans="1:6" ht="12.75">
      <c r="A129" s="7" t="s">
        <v>100</v>
      </c>
      <c r="B129" s="4" t="s">
        <v>101</v>
      </c>
      <c r="C129" s="5">
        <f t="shared" si="26"/>
        <v>510000</v>
      </c>
      <c r="D129" s="5">
        <f t="shared" si="26"/>
        <v>17000</v>
      </c>
      <c r="E129" s="5">
        <f t="shared" si="26"/>
        <v>17000</v>
      </c>
      <c r="F129" s="5">
        <f t="shared" si="26"/>
        <v>18000</v>
      </c>
    </row>
    <row r="130" spans="1:6" ht="12.75">
      <c r="A130" s="7" t="s">
        <v>102</v>
      </c>
      <c r="B130" s="4" t="s">
        <v>103</v>
      </c>
      <c r="C130" s="5">
        <f>C131+C132</f>
        <v>510000</v>
      </c>
      <c r="D130" s="5">
        <f>D131+D132</f>
        <v>17000</v>
      </c>
      <c r="E130" s="5">
        <f>E131+E132</f>
        <v>17000</v>
      </c>
      <c r="F130" s="5">
        <f>F131+F132</f>
        <v>18000</v>
      </c>
    </row>
    <row r="131" spans="1:6" ht="12.75">
      <c r="A131" s="7" t="s">
        <v>106</v>
      </c>
      <c r="B131" s="4" t="s">
        <v>107</v>
      </c>
      <c r="C131" s="5">
        <f aca="true" t="shared" si="27" ref="C131:F132">C570</f>
        <v>150000</v>
      </c>
      <c r="D131" s="5">
        <f t="shared" si="27"/>
        <v>17000</v>
      </c>
      <c r="E131" s="5">
        <f t="shared" si="27"/>
        <v>17000</v>
      </c>
      <c r="F131" s="5">
        <f t="shared" si="27"/>
        <v>18000</v>
      </c>
    </row>
    <row r="132" spans="1:6" ht="12.75">
      <c r="A132" s="7" t="s">
        <v>110</v>
      </c>
      <c r="B132" s="4" t="s">
        <v>111</v>
      </c>
      <c r="C132" s="5">
        <f t="shared" si="27"/>
        <v>360000</v>
      </c>
      <c r="D132" s="5">
        <f t="shared" si="27"/>
        <v>0</v>
      </c>
      <c r="E132" s="5">
        <f t="shared" si="27"/>
        <v>0</v>
      </c>
      <c r="F132" s="5">
        <f t="shared" si="27"/>
        <v>0</v>
      </c>
    </row>
    <row r="133" spans="1:6" ht="12.75">
      <c r="A133" s="7" t="s">
        <v>307</v>
      </c>
      <c r="B133" s="4" t="s">
        <v>308</v>
      </c>
      <c r="C133" s="5">
        <f aca="true" t="shared" si="28" ref="C133:F134">C134</f>
        <v>866000</v>
      </c>
      <c r="D133" s="5">
        <f t="shared" si="28"/>
        <v>1200000</v>
      </c>
      <c r="E133" s="5">
        <f t="shared" si="28"/>
        <v>1229000</v>
      </c>
      <c r="F133" s="5">
        <f t="shared" si="28"/>
        <v>1260000</v>
      </c>
    </row>
    <row r="134" spans="1:6" ht="12.75">
      <c r="A134" s="7" t="s">
        <v>221</v>
      </c>
      <c r="B134" s="4" t="s">
        <v>222</v>
      </c>
      <c r="C134" s="5">
        <f t="shared" si="28"/>
        <v>866000</v>
      </c>
      <c r="D134" s="5">
        <f t="shared" si="28"/>
        <v>1200000</v>
      </c>
      <c r="E134" s="5">
        <f t="shared" si="28"/>
        <v>1229000</v>
      </c>
      <c r="F134" s="5">
        <f t="shared" si="28"/>
        <v>1260000</v>
      </c>
    </row>
    <row r="135" spans="1:6" ht="12.75">
      <c r="A135" s="7" t="s">
        <v>223</v>
      </c>
      <c r="B135" s="4" t="s">
        <v>224</v>
      </c>
      <c r="C135" s="5">
        <f>C136+C138</f>
        <v>866000</v>
      </c>
      <c r="D135" s="5">
        <f>D136+D138</f>
        <v>1200000</v>
      </c>
      <c r="E135" s="5">
        <f>E136+E138</f>
        <v>1229000</v>
      </c>
      <c r="F135" s="5">
        <f>F136+F138</f>
        <v>1260000</v>
      </c>
    </row>
    <row r="136" spans="1:6" ht="26.25">
      <c r="A136" s="7" t="s">
        <v>225</v>
      </c>
      <c r="B136" s="4" t="s">
        <v>226</v>
      </c>
      <c r="C136" s="5">
        <f>C137</f>
        <v>706000</v>
      </c>
      <c r="D136" s="5">
        <f>D137</f>
        <v>1030000</v>
      </c>
      <c r="E136" s="5">
        <f>E137</f>
        <v>1055000</v>
      </c>
      <c r="F136" s="5">
        <f>F137</f>
        <v>1081000</v>
      </c>
    </row>
    <row r="137" spans="1:6" ht="12.75">
      <c r="A137" s="7" t="s">
        <v>227</v>
      </c>
      <c r="B137" s="4" t="s">
        <v>228</v>
      </c>
      <c r="C137" s="5">
        <f>C414</f>
        <v>706000</v>
      </c>
      <c r="D137" s="5">
        <f>D414</f>
        <v>1030000</v>
      </c>
      <c r="E137" s="5">
        <f>E414</f>
        <v>1055000</v>
      </c>
      <c r="F137" s="5">
        <f>F414</f>
        <v>1081000</v>
      </c>
    </row>
    <row r="138" spans="1:6" ht="26.25">
      <c r="A138" s="7" t="s">
        <v>229</v>
      </c>
      <c r="B138" s="4" t="s">
        <v>176</v>
      </c>
      <c r="C138" s="5">
        <f>C139</f>
        <v>160000</v>
      </c>
      <c r="D138" s="5">
        <f>D139</f>
        <v>170000</v>
      </c>
      <c r="E138" s="5">
        <f>E139</f>
        <v>174000</v>
      </c>
      <c r="F138" s="5">
        <f>F139</f>
        <v>179000</v>
      </c>
    </row>
    <row r="139" spans="1:6" ht="26.25">
      <c r="A139" s="7" t="s">
        <v>230</v>
      </c>
      <c r="B139" s="4" t="s">
        <v>231</v>
      </c>
      <c r="C139" s="5">
        <f>C416</f>
        <v>160000</v>
      </c>
      <c r="D139" s="5">
        <f>D416</f>
        <v>170000</v>
      </c>
      <c r="E139" s="5">
        <f>E416</f>
        <v>174000</v>
      </c>
      <c r="F139" s="5">
        <f>F416</f>
        <v>179000</v>
      </c>
    </row>
    <row r="140" spans="1:6" ht="26.25">
      <c r="A140" s="7" t="s">
        <v>309</v>
      </c>
      <c r="B140" s="4" t="s">
        <v>310</v>
      </c>
      <c r="C140" s="5">
        <f>C141</f>
        <v>443000</v>
      </c>
      <c r="D140" s="5">
        <f>D141</f>
        <v>505000</v>
      </c>
      <c r="E140" s="5">
        <f>E141</f>
        <v>519000</v>
      </c>
      <c r="F140" s="5">
        <f>F141</f>
        <v>533000</v>
      </c>
    </row>
    <row r="141" spans="1:6" ht="12.75">
      <c r="A141" s="7" t="s">
        <v>311</v>
      </c>
      <c r="B141" s="4" t="s">
        <v>312</v>
      </c>
      <c r="C141" s="5">
        <f>C142+C144</f>
        <v>443000</v>
      </c>
      <c r="D141" s="5">
        <f>D142+D144</f>
        <v>505000</v>
      </c>
      <c r="E141" s="5">
        <f>E142+E144</f>
        <v>519000</v>
      </c>
      <c r="F141" s="5">
        <f>F142+F144</f>
        <v>533000</v>
      </c>
    </row>
    <row r="142" spans="1:6" ht="12.75">
      <c r="A142" s="7" t="s">
        <v>221</v>
      </c>
      <c r="B142" s="4" t="s">
        <v>222</v>
      </c>
      <c r="C142" s="5">
        <f>C143</f>
        <v>435000</v>
      </c>
      <c r="D142" s="5">
        <f>D143</f>
        <v>322000</v>
      </c>
      <c r="E142" s="5">
        <f>E143</f>
        <v>331000</v>
      </c>
      <c r="F142" s="5">
        <f>F143</f>
        <v>341000</v>
      </c>
    </row>
    <row r="143" spans="1:6" ht="26.25">
      <c r="A143" s="7" t="s">
        <v>80</v>
      </c>
      <c r="B143" s="4" t="s">
        <v>81</v>
      </c>
      <c r="C143" s="5">
        <f>C420</f>
        <v>435000</v>
      </c>
      <c r="D143" s="5">
        <f>D420</f>
        <v>322000</v>
      </c>
      <c r="E143" s="5">
        <f>E420</f>
        <v>331000</v>
      </c>
      <c r="F143" s="5">
        <f>F420</f>
        <v>341000</v>
      </c>
    </row>
    <row r="144" spans="1:6" ht="26.25">
      <c r="A144" s="7" t="s">
        <v>274</v>
      </c>
      <c r="B144" s="4" t="s">
        <v>89</v>
      </c>
      <c r="C144" s="5">
        <f aca="true" t="shared" si="29" ref="C144:F146">C145</f>
        <v>8000</v>
      </c>
      <c r="D144" s="5">
        <f t="shared" si="29"/>
        <v>183000</v>
      </c>
      <c r="E144" s="5">
        <f t="shared" si="29"/>
        <v>188000</v>
      </c>
      <c r="F144" s="5">
        <f t="shared" si="29"/>
        <v>192000</v>
      </c>
    </row>
    <row r="145" spans="1:6" ht="12.75">
      <c r="A145" s="7" t="s">
        <v>98</v>
      </c>
      <c r="B145" s="4" t="s">
        <v>99</v>
      </c>
      <c r="C145" s="5">
        <f t="shared" si="29"/>
        <v>8000</v>
      </c>
      <c r="D145" s="5">
        <f t="shared" si="29"/>
        <v>183000</v>
      </c>
      <c r="E145" s="5">
        <f t="shared" si="29"/>
        <v>188000</v>
      </c>
      <c r="F145" s="5">
        <f t="shared" si="29"/>
        <v>192000</v>
      </c>
    </row>
    <row r="146" spans="1:6" ht="12.75">
      <c r="A146" s="7" t="s">
        <v>100</v>
      </c>
      <c r="B146" s="4" t="s">
        <v>101</v>
      </c>
      <c r="C146" s="5">
        <f t="shared" si="29"/>
        <v>8000</v>
      </c>
      <c r="D146" s="5">
        <f t="shared" si="29"/>
        <v>183000</v>
      </c>
      <c r="E146" s="5">
        <f t="shared" si="29"/>
        <v>188000</v>
      </c>
      <c r="F146" s="5">
        <f t="shared" si="29"/>
        <v>192000</v>
      </c>
    </row>
    <row r="147" spans="1:6" ht="12.75">
      <c r="A147" s="7" t="s">
        <v>102</v>
      </c>
      <c r="B147" s="4" t="s">
        <v>103</v>
      </c>
      <c r="C147" s="5">
        <f>C149+C148</f>
        <v>8000</v>
      </c>
      <c r="D147" s="5">
        <f>D149+D148</f>
        <v>183000</v>
      </c>
      <c r="E147" s="5">
        <f>E149+E148</f>
        <v>188000</v>
      </c>
      <c r="F147" s="5">
        <f>F149+F148</f>
        <v>192000</v>
      </c>
    </row>
    <row r="148" spans="1:6" ht="12.75">
      <c r="A148" s="7" t="s">
        <v>106</v>
      </c>
      <c r="B148" s="4" t="s">
        <v>107</v>
      </c>
      <c r="C148" s="5">
        <f aca="true" t="shared" si="30" ref="C148:F149">C578</f>
        <v>0</v>
      </c>
      <c r="D148" s="5">
        <f t="shared" si="30"/>
        <v>94000</v>
      </c>
      <c r="E148" s="5">
        <f t="shared" si="30"/>
        <v>96000</v>
      </c>
      <c r="F148" s="5">
        <f t="shared" si="30"/>
        <v>98000</v>
      </c>
    </row>
    <row r="149" spans="1:6" ht="12.75">
      <c r="A149" s="7" t="s">
        <v>110</v>
      </c>
      <c r="B149" s="4" t="s">
        <v>111</v>
      </c>
      <c r="C149" s="5">
        <f t="shared" si="30"/>
        <v>8000</v>
      </c>
      <c r="D149" s="5">
        <f t="shared" si="30"/>
        <v>89000</v>
      </c>
      <c r="E149" s="5">
        <f t="shared" si="30"/>
        <v>92000</v>
      </c>
      <c r="F149" s="5">
        <f t="shared" si="30"/>
        <v>94000</v>
      </c>
    </row>
    <row r="150" spans="1:6" ht="26.25">
      <c r="A150" s="7" t="s">
        <v>313</v>
      </c>
      <c r="B150" s="4" t="s">
        <v>314</v>
      </c>
      <c r="C150" s="5">
        <f>C151+C165+C196+C229</f>
        <v>609789000</v>
      </c>
      <c r="D150" s="5">
        <f>D151+D165+D196+D229</f>
        <v>654664000</v>
      </c>
      <c r="E150" s="5">
        <f>E151+E165+E196+E229</f>
        <v>667714000</v>
      </c>
      <c r="F150" s="5">
        <f>F151+F165+F196+F229</f>
        <v>680555000</v>
      </c>
    </row>
    <row r="151" spans="1:6" ht="26.25">
      <c r="A151" s="7" t="s">
        <v>315</v>
      </c>
      <c r="B151" s="4" t="s">
        <v>316</v>
      </c>
      <c r="C151" s="5">
        <f>C152+C160</f>
        <v>14572000</v>
      </c>
      <c r="D151" s="5">
        <f>D152+D160</f>
        <v>9118000</v>
      </c>
      <c r="E151" s="5">
        <f>E152+E160</f>
        <v>9345000</v>
      </c>
      <c r="F151" s="5">
        <f>F152+F160</f>
        <v>9567000</v>
      </c>
    </row>
    <row r="152" spans="1:6" ht="12.75">
      <c r="A152" s="7" t="s">
        <v>221</v>
      </c>
      <c r="B152" s="4" t="s">
        <v>222</v>
      </c>
      <c r="C152" s="5">
        <f>C153+C154+C158</f>
        <v>14572000</v>
      </c>
      <c r="D152" s="5">
        <f>D153+D154+D158</f>
        <v>9011000</v>
      </c>
      <c r="E152" s="5">
        <f>E153+E154+E158</f>
        <v>9235000</v>
      </c>
      <c r="F152" s="5">
        <f>F153+F154+F158</f>
        <v>9455000</v>
      </c>
    </row>
    <row r="153" spans="1:6" ht="26.25">
      <c r="A153" s="7" t="s">
        <v>80</v>
      </c>
      <c r="B153" s="4" t="s">
        <v>81</v>
      </c>
      <c r="C153" s="5">
        <f>C424</f>
        <v>1709000</v>
      </c>
      <c r="D153" s="5">
        <f>D424</f>
        <v>1599000</v>
      </c>
      <c r="E153" s="5">
        <f>E424</f>
        <v>1638000</v>
      </c>
      <c r="F153" s="5">
        <f>F424</f>
        <v>1676000</v>
      </c>
    </row>
    <row r="154" spans="1:6" ht="12.75">
      <c r="A154" s="7" t="s">
        <v>248</v>
      </c>
      <c r="B154" s="4" t="s">
        <v>249</v>
      </c>
      <c r="C154" s="5">
        <f>C155</f>
        <v>12637000</v>
      </c>
      <c r="D154" s="5">
        <f>D155</f>
        <v>7412000</v>
      </c>
      <c r="E154" s="5">
        <f>E155</f>
        <v>7597000</v>
      </c>
      <c r="F154" s="5">
        <f>F155</f>
        <v>7779000</v>
      </c>
    </row>
    <row r="155" spans="1:6" ht="12.75">
      <c r="A155" s="7" t="s">
        <v>250</v>
      </c>
      <c r="B155" s="4" t="s">
        <v>251</v>
      </c>
      <c r="C155" s="5">
        <f>C156+C157</f>
        <v>12637000</v>
      </c>
      <c r="D155" s="5">
        <f>D156+D157</f>
        <v>7412000</v>
      </c>
      <c r="E155" s="5">
        <f>E156+E157</f>
        <v>7597000</v>
      </c>
      <c r="F155" s="5">
        <f>F156+F157</f>
        <v>7779000</v>
      </c>
    </row>
    <row r="156" spans="1:6" ht="12.75">
      <c r="A156" s="7" t="s">
        <v>252</v>
      </c>
      <c r="B156" s="4" t="s">
        <v>253</v>
      </c>
      <c r="C156" s="5">
        <f aca="true" t="shared" si="31" ref="C156:F157">C427</f>
        <v>3145000</v>
      </c>
      <c r="D156" s="5">
        <f t="shared" si="31"/>
        <v>2406000</v>
      </c>
      <c r="E156" s="5">
        <f t="shared" si="31"/>
        <v>2466000</v>
      </c>
      <c r="F156" s="5">
        <f t="shared" si="31"/>
        <v>2525000</v>
      </c>
    </row>
    <row r="157" spans="1:6" ht="12.75">
      <c r="A157" s="7" t="s">
        <v>254</v>
      </c>
      <c r="B157" s="4" t="s">
        <v>255</v>
      </c>
      <c r="C157" s="5">
        <f t="shared" si="31"/>
        <v>9492000</v>
      </c>
      <c r="D157" s="5">
        <f t="shared" si="31"/>
        <v>5006000</v>
      </c>
      <c r="E157" s="5">
        <f t="shared" si="31"/>
        <v>5131000</v>
      </c>
      <c r="F157" s="5">
        <f t="shared" si="31"/>
        <v>5254000</v>
      </c>
    </row>
    <row r="158" spans="1:6" ht="39">
      <c r="A158" s="7" t="s">
        <v>82</v>
      </c>
      <c r="B158" s="4" t="s">
        <v>83</v>
      </c>
      <c r="C158" s="5">
        <f>C159</f>
        <v>226000</v>
      </c>
      <c r="D158" s="5">
        <f>D159</f>
        <v>0</v>
      </c>
      <c r="E158" s="5">
        <f>E159</f>
        <v>0</v>
      </c>
      <c r="F158" s="5">
        <f>F159</f>
        <v>0</v>
      </c>
    </row>
    <row r="159" spans="1:6" ht="12.75">
      <c r="A159" s="7" t="s">
        <v>84</v>
      </c>
      <c r="B159" s="4" t="s">
        <v>85</v>
      </c>
      <c r="C159" s="5">
        <f>C430</f>
        <v>226000</v>
      </c>
      <c r="D159" s="5">
        <f>D430</f>
        <v>0</v>
      </c>
      <c r="E159" s="5">
        <f>E430</f>
        <v>0</v>
      </c>
      <c r="F159" s="5">
        <f>F430</f>
        <v>0</v>
      </c>
    </row>
    <row r="160" spans="1:6" ht="26.25">
      <c r="A160" s="7" t="s">
        <v>274</v>
      </c>
      <c r="B160" s="4" t="s">
        <v>89</v>
      </c>
      <c r="C160" s="5">
        <f aca="true" t="shared" si="32" ref="C160:F163">C161</f>
        <v>0</v>
      </c>
      <c r="D160" s="5">
        <f t="shared" si="32"/>
        <v>107000</v>
      </c>
      <c r="E160" s="5">
        <f t="shared" si="32"/>
        <v>110000</v>
      </c>
      <c r="F160" s="5">
        <f t="shared" si="32"/>
        <v>112000</v>
      </c>
    </row>
    <row r="161" spans="1:6" ht="12.75">
      <c r="A161" s="7" t="s">
        <v>98</v>
      </c>
      <c r="B161" s="4" t="s">
        <v>99</v>
      </c>
      <c r="C161" s="5">
        <f t="shared" si="32"/>
        <v>0</v>
      </c>
      <c r="D161" s="5">
        <f t="shared" si="32"/>
        <v>107000</v>
      </c>
      <c r="E161" s="5">
        <f t="shared" si="32"/>
        <v>110000</v>
      </c>
      <c r="F161" s="5">
        <f t="shared" si="32"/>
        <v>112000</v>
      </c>
    </row>
    <row r="162" spans="1:6" ht="12.75">
      <c r="A162" s="7" t="s">
        <v>100</v>
      </c>
      <c r="B162" s="4" t="s">
        <v>101</v>
      </c>
      <c r="C162" s="5">
        <f t="shared" si="32"/>
        <v>0</v>
      </c>
      <c r="D162" s="5">
        <f t="shared" si="32"/>
        <v>107000</v>
      </c>
      <c r="E162" s="5">
        <f t="shared" si="32"/>
        <v>110000</v>
      </c>
      <c r="F162" s="5">
        <f t="shared" si="32"/>
        <v>112000</v>
      </c>
    </row>
    <row r="163" spans="1:6" ht="12.75">
      <c r="A163" s="7" t="s">
        <v>102</v>
      </c>
      <c r="B163" s="4" t="s">
        <v>103</v>
      </c>
      <c r="C163" s="5">
        <f t="shared" si="32"/>
        <v>0</v>
      </c>
      <c r="D163" s="5">
        <f t="shared" si="32"/>
        <v>107000</v>
      </c>
      <c r="E163" s="5">
        <f t="shared" si="32"/>
        <v>110000</v>
      </c>
      <c r="F163" s="5">
        <f t="shared" si="32"/>
        <v>112000</v>
      </c>
    </row>
    <row r="164" spans="1:6" ht="12.75">
      <c r="A164" s="7" t="s">
        <v>110</v>
      </c>
      <c r="B164" s="4" t="s">
        <v>111</v>
      </c>
      <c r="C164" s="5">
        <f>C586</f>
        <v>0</v>
      </c>
      <c r="D164" s="5">
        <f>D586</f>
        <v>107000</v>
      </c>
      <c r="E164" s="5">
        <f>E586</f>
        <v>110000</v>
      </c>
      <c r="F164" s="5">
        <f>F586</f>
        <v>112000</v>
      </c>
    </row>
    <row r="165" spans="1:6" ht="12.75">
      <c r="A165" s="7" t="s">
        <v>317</v>
      </c>
      <c r="B165" s="4" t="s">
        <v>318</v>
      </c>
      <c r="C165" s="5">
        <f>C166+C176</f>
        <v>432220000</v>
      </c>
      <c r="D165" s="5">
        <f>D166+D176</f>
        <v>439578000</v>
      </c>
      <c r="E165" s="5">
        <f>E166+E176</f>
        <v>450567000</v>
      </c>
      <c r="F165" s="5">
        <f>F166+F176</f>
        <v>461379000</v>
      </c>
    </row>
    <row r="166" spans="1:6" ht="12.75">
      <c r="A166" s="7" t="s">
        <v>221</v>
      </c>
      <c r="B166" s="4" t="s">
        <v>222</v>
      </c>
      <c r="C166" s="5">
        <f>C169+C167+C168+C173</f>
        <v>375583000</v>
      </c>
      <c r="D166" s="5">
        <f>D169+D167+D168+D173</f>
        <v>392237000</v>
      </c>
      <c r="E166" s="5">
        <f>E169+E167+E168+E173</f>
        <v>402043000</v>
      </c>
      <c r="F166" s="5">
        <f>F169+F167+F168+F173</f>
        <v>411690000</v>
      </c>
    </row>
    <row r="167" spans="1:6" ht="27">
      <c r="A167" s="7" t="s">
        <v>78</v>
      </c>
      <c r="B167" s="4" t="s">
        <v>79</v>
      </c>
      <c r="C167" s="5">
        <f aca="true" t="shared" si="33" ref="C167:F168">C433</f>
        <v>285428000</v>
      </c>
      <c r="D167" s="5">
        <f t="shared" si="33"/>
        <v>302222000</v>
      </c>
      <c r="E167" s="5">
        <f t="shared" si="33"/>
        <v>309778000</v>
      </c>
      <c r="F167" s="5">
        <f t="shared" si="33"/>
        <v>317213000</v>
      </c>
    </row>
    <row r="168" spans="1:6" ht="27">
      <c r="A168" s="7" t="s">
        <v>80</v>
      </c>
      <c r="B168" s="4" t="s">
        <v>81</v>
      </c>
      <c r="C168" s="5">
        <f t="shared" si="33"/>
        <v>87903000</v>
      </c>
      <c r="D168" s="5">
        <f t="shared" si="33"/>
        <v>87063000</v>
      </c>
      <c r="E168" s="5">
        <f t="shared" si="33"/>
        <v>89238000</v>
      </c>
      <c r="F168" s="5">
        <f t="shared" si="33"/>
        <v>91378000</v>
      </c>
    </row>
    <row r="169" spans="1:6" ht="26.25">
      <c r="A169" s="7" t="s">
        <v>232</v>
      </c>
      <c r="B169" s="4" t="s">
        <v>233</v>
      </c>
      <c r="C169" s="5">
        <f>C170</f>
        <v>0</v>
      </c>
      <c r="D169" s="5">
        <f>D170</f>
        <v>259000</v>
      </c>
      <c r="E169" s="5">
        <f>E170</f>
        <v>267000</v>
      </c>
      <c r="F169" s="5">
        <f>F170</f>
        <v>272000</v>
      </c>
    </row>
    <row r="170" spans="1:6" ht="52.5">
      <c r="A170" s="7" t="s">
        <v>234</v>
      </c>
      <c r="B170" s="4" t="s">
        <v>235</v>
      </c>
      <c r="C170" s="5">
        <f>C171+C172</f>
        <v>0</v>
      </c>
      <c r="D170" s="5">
        <f>D171+D172</f>
        <v>259000</v>
      </c>
      <c r="E170" s="5">
        <f>E171+E172</f>
        <v>267000</v>
      </c>
      <c r="F170" s="5">
        <f>F171+F172</f>
        <v>272000</v>
      </c>
    </row>
    <row r="171" spans="1:6" ht="12.75">
      <c r="A171" s="7" t="s">
        <v>236</v>
      </c>
      <c r="B171" s="4" t="s">
        <v>237</v>
      </c>
      <c r="C171" s="5">
        <f aca="true" t="shared" si="34" ref="C171:F172">C437</f>
        <v>0</v>
      </c>
      <c r="D171" s="5">
        <f t="shared" si="34"/>
        <v>0</v>
      </c>
      <c r="E171" s="5">
        <f t="shared" si="34"/>
        <v>0</v>
      </c>
      <c r="F171" s="5">
        <f t="shared" si="34"/>
        <v>0</v>
      </c>
    </row>
    <row r="172" spans="1:6" ht="26.25">
      <c r="A172" s="7" t="s">
        <v>240</v>
      </c>
      <c r="B172" s="4" t="s">
        <v>241</v>
      </c>
      <c r="C172" s="5">
        <f t="shared" si="34"/>
        <v>0</v>
      </c>
      <c r="D172" s="5">
        <f t="shared" si="34"/>
        <v>259000</v>
      </c>
      <c r="E172" s="5">
        <f t="shared" si="34"/>
        <v>267000</v>
      </c>
      <c r="F172" s="5">
        <f t="shared" si="34"/>
        <v>272000</v>
      </c>
    </row>
    <row r="173" spans="1:6" ht="39.75">
      <c r="A173" s="7" t="s">
        <v>82</v>
      </c>
      <c r="B173" s="4" t="s">
        <v>83</v>
      </c>
      <c r="C173" s="5">
        <f>C174+C175</f>
        <v>2252000</v>
      </c>
      <c r="D173" s="5">
        <f>D174+D175</f>
        <v>2693000</v>
      </c>
      <c r="E173" s="5">
        <f>E174+E175</f>
        <v>2760000</v>
      </c>
      <c r="F173" s="5">
        <f>F174+F175</f>
        <v>2827000</v>
      </c>
    </row>
    <row r="174" spans="1:6" ht="14.25">
      <c r="A174" s="7" t="s">
        <v>84</v>
      </c>
      <c r="B174" s="4" t="s">
        <v>85</v>
      </c>
      <c r="C174" s="5">
        <f aca="true" t="shared" si="35" ref="C174:F175">C440</f>
        <v>0</v>
      </c>
      <c r="D174" s="5">
        <f t="shared" si="35"/>
        <v>395000</v>
      </c>
      <c r="E174" s="5">
        <f t="shared" si="35"/>
        <v>405000</v>
      </c>
      <c r="F174" s="5">
        <f t="shared" si="35"/>
        <v>415000</v>
      </c>
    </row>
    <row r="175" spans="1:6" ht="14.25">
      <c r="A175" s="7" t="s">
        <v>86</v>
      </c>
      <c r="B175" s="4" t="s">
        <v>87</v>
      </c>
      <c r="C175" s="5">
        <f t="shared" si="35"/>
        <v>2252000</v>
      </c>
      <c r="D175" s="5">
        <f t="shared" si="35"/>
        <v>2298000</v>
      </c>
      <c r="E175" s="5">
        <f t="shared" si="35"/>
        <v>2355000</v>
      </c>
      <c r="F175" s="5">
        <f t="shared" si="35"/>
        <v>2412000</v>
      </c>
    </row>
    <row r="176" spans="1:6" ht="26.25">
      <c r="A176" s="7" t="s">
        <v>274</v>
      </c>
      <c r="B176" s="4" t="s">
        <v>89</v>
      </c>
      <c r="C176" s="5">
        <f>C177+C181+C188+C184</f>
        <v>56637000</v>
      </c>
      <c r="D176" s="5">
        <f>D177+D181+D188+D184</f>
        <v>47341000</v>
      </c>
      <c r="E176" s="5">
        <f>E177+E181+E188+E184</f>
        <v>48524000</v>
      </c>
      <c r="F176" s="5">
        <f>F177+F181+F188+F184</f>
        <v>49689000</v>
      </c>
    </row>
    <row r="177" spans="1:6" ht="26.25">
      <c r="A177" s="7" t="s">
        <v>275</v>
      </c>
      <c r="B177" s="4" t="s">
        <v>276</v>
      </c>
      <c r="C177" s="5">
        <f>C178</f>
        <v>104000</v>
      </c>
      <c r="D177" s="5">
        <f>D178</f>
        <v>22117000</v>
      </c>
      <c r="E177" s="5">
        <f>E178</f>
        <v>22670000</v>
      </c>
      <c r="F177" s="5">
        <f>F178</f>
        <v>23213000</v>
      </c>
    </row>
    <row r="178" spans="1:6" ht="12.75">
      <c r="A178" s="7" t="s">
        <v>277</v>
      </c>
      <c r="B178" s="4" t="s">
        <v>278</v>
      </c>
      <c r="C178" s="5">
        <f>C179+C180</f>
        <v>104000</v>
      </c>
      <c r="D178" s="5">
        <f>D179+D180</f>
        <v>22117000</v>
      </c>
      <c r="E178" s="5">
        <f>E179+E180</f>
        <v>22670000</v>
      </c>
      <c r="F178" s="5">
        <f>F179+F180</f>
        <v>23213000</v>
      </c>
    </row>
    <row r="179" spans="1:6" ht="26.25">
      <c r="A179" s="7" t="s">
        <v>279</v>
      </c>
      <c r="B179" s="4" t="s">
        <v>280</v>
      </c>
      <c r="C179" s="5">
        <f aca="true" t="shared" si="36" ref="C179:F180">C591</f>
        <v>0</v>
      </c>
      <c r="D179" s="5">
        <f t="shared" si="36"/>
        <v>21745000</v>
      </c>
      <c r="E179" s="5">
        <f t="shared" si="36"/>
        <v>22289000</v>
      </c>
      <c r="F179" s="5">
        <f t="shared" si="36"/>
        <v>22823000</v>
      </c>
    </row>
    <row r="180" spans="1:6" ht="12.75">
      <c r="A180" s="7" t="s">
        <v>281</v>
      </c>
      <c r="B180" s="4" t="s">
        <v>282</v>
      </c>
      <c r="C180" s="5">
        <f t="shared" si="36"/>
        <v>104000</v>
      </c>
      <c r="D180" s="5">
        <f t="shared" si="36"/>
        <v>372000</v>
      </c>
      <c r="E180" s="5">
        <f t="shared" si="36"/>
        <v>381000</v>
      </c>
      <c r="F180" s="5">
        <f t="shared" si="36"/>
        <v>390000</v>
      </c>
    </row>
    <row r="181" spans="1:6" ht="12.75">
      <c r="A181" s="7" t="s">
        <v>283</v>
      </c>
      <c r="B181" s="4" t="s">
        <v>284</v>
      </c>
      <c r="C181" s="5">
        <f aca="true" t="shared" si="37" ref="C181:F182">C182</f>
        <v>0</v>
      </c>
      <c r="D181" s="5">
        <f t="shared" si="37"/>
        <v>0</v>
      </c>
      <c r="E181" s="5">
        <f t="shared" si="37"/>
        <v>0</v>
      </c>
      <c r="F181" s="5">
        <f t="shared" si="37"/>
        <v>0</v>
      </c>
    </row>
    <row r="182" spans="1:6" ht="39">
      <c r="A182" s="7" t="s">
        <v>285</v>
      </c>
      <c r="B182" s="4" t="s">
        <v>286</v>
      </c>
      <c r="C182" s="5">
        <f t="shared" si="37"/>
        <v>0</v>
      </c>
      <c r="D182" s="5">
        <f t="shared" si="37"/>
        <v>0</v>
      </c>
      <c r="E182" s="5">
        <f t="shared" si="37"/>
        <v>0</v>
      </c>
      <c r="F182" s="5">
        <f t="shared" si="37"/>
        <v>0</v>
      </c>
    </row>
    <row r="183" spans="1:6" ht="12.75">
      <c r="A183" s="7" t="s">
        <v>287</v>
      </c>
      <c r="B183" s="4" t="s">
        <v>288</v>
      </c>
      <c r="C183" s="5">
        <f>C595</f>
        <v>0</v>
      </c>
      <c r="D183" s="5">
        <f>D595</f>
        <v>0</v>
      </c>
      <c r="E183" s="5">
        <f>E595</f>
        <v>0</v>
      </c>
      <c r="F183" s="5">
        <f>F595</f>
        <v>0</v>
      </c>
    </row>
    <row r="184" spans="1:6" ht="39">
      <c r="A184" s="7" t="s">
        <v>90</v>
      </c>
      <c r="B184" s="4" t="s">
        <v>91</v>
      </c>
      <c r="C184" s="5">
        <f>C185</f>
        <v>46066000</v>
      </c>
      <c r="D184" s="5">
        <f>D185</f>
        <v>3882000</v>
      </c>
      <c r="E184" s="5">
        <f>E185</f>
        <v>3979000</v>
      </c>
      <c r="F184" s="5">
        <f>F185</f>
        <v>4075000</v>
      </c>
    </row>
    <row r="185" spans="1:6" ht="26.25">
      <c r="A185" s="7" t="s">
        <v>92</v>
      </c>
      <c r="B185" s="4" t="s">
        <v>93</v>
      </c>
      <c r="C185" s="5">
        <f>C186+C187</f>
        <v>46066000</v>
      </c>
      <c r="D185" s="5">
        <f>D186+D187</f>
        <v>3882000</v>
      </c>
      <c r="E185" s="5">
        <f>E186+E187</f>
        <v>3979000</v>
      </c>
      <c r="F185" s="5">
        <f>F186+F187</f>
        <v>4075000</v>
      </c>
    </row>
    <row r="186" spans="1:6" ht="12.75">
      <c r="A186" s="7" t="s">
        <v>94</v>
      </c>
      <c r="B186" s="4" t="s">
        <v>95</v>
      </c>
      <c r="C186" s="5">
        <f aca="true" t="shared" si="38" ref="C186:F187">C598</f>
        <v>0</v>
      </c>
      <c r="D186" s="5">
        <f t="shared" si="38"/>
        <v>0</v>
      </c>
      <c r="E186" s="5">
        <f t="shared" si="38"/>
        <v>0</v>
      </c>
      <c r="F186" s="5">
        <f t="shared" si="38"/>
        <v>0</v>
      </c>
    </row>
    <row r="187" spans="1:6" ht="12.75">
      <c r="A187" s="7" t="s">
        <v>96</v>
      </c>
      <c r="B187" s="4" t="s">
        <v>97</v>
      </c>
      <c r="C187" s="5">
        <f t="shared" si="38"/>
        <v>46066000</v>
      </c>
      <c r="D187" s="5">
        <f t="shared" si="38"/>
        <v>3882000</v>
      </c>
      <c r="E187" s="5">
        <f t="shared" si="38"/>
        <v>3979000</v>
      </c>
      <c r="F187" s="5">
        <f t="shared" si="38"/>
        <v>4075000</v>
      </c>
    </row>
    <row r="188" spans="1:6" ht="12.75">
      <c r="A188" s="7" t="s">
        <v>98</v>
      </c>
      <c r="B188" s="4" t="s">
        <v>99</v>
      </c>
      <c r="C188" s="5">
        <f>C189</f>
        <v>10467000</v>
      </c>
      <c r="D188" s="5">
        <f>D189</f>
        <v>21342000</v>
      </c>
      <c r="E188" s="5">
        <f>E189</f>
        <v>21875000</v>
      </c>
      <c r="F188" s="5">
        <f>F189</f>
        <v>22401000</v>
      </c>
    </row>
    <row r="189" spans="1:6" ht="12.75">
      <c r="A189" s="7" t="s">
        <v>100</v>
      </c>
      <c r="B189" s="4" t="s">
        <v>101</v>
      </c>
      <c r="C189" s="5">
        <f>C190+C195</f>
        <v>10467000</v>
      </c>
      <c r="D189" s="5">
        <f>D190+D195</f>
        <v>21342000</v>
      </c>
      <c r="E189" s="5">
        <f>E190+E195</f>
        <v>21875000</v>
      </c>
      <c r="F189" s="5">
        <f>F190+F195</f>
        <v>22401000</v>
      </c>
    </row>
    <row r="190" spans="1:6" ht="12.75">
      <c r="A190" s="7" t="s">
        <v>102</v>
      </c>
      <c r="B190" s="4" t="s">
        <v>103</v>
      </c>
      <c r="C190" s="5">
        <f>C191+C192+C194+C193</f>
        <v>9287000</v>
      </c>
      <c r="D190" s="5">
        <f>D191+D192+D194+D193</f>
        <v>16777000</v>
      </c>
      <c r="E190" s="5">
        <f>E191+E192+E194+E193</f>
        <v>17196000</v>
      </c>
      <c r="F190" s="5">
        <f>F191+F192+F194+F193</f>
        <v>17610000</v>
      </c>
    </row>
    <row r="191" spans="1:6" ht="14.25">
      <c r="A191" s="7" t="s">
        <v>104</v>
      </c>
      <c r="B191" s="4" t="s">
        <v>105</v>
      </c>
      <c r="C191" s="5">
        <f aca="true" t="shared" si="39" ref="C191:F192">C603</f>
        <v>2427000</v>
      </c>
      <c r="D191" s="5">
        <f t="shared" si="39"/>
        <v>14284000</v>
      </c>
      <c r="E191" s="5">
        <f t="shared" si="39"/>
        <v>14641000</v>
      </c>
      <c r="F191" s="5">
        <f t="shared" si="39"/>
        <v>14993000</v>
      </c>
    </row>
    <row r="192" spans="1:6" ht="14.25">
      <c r="A192" s="7" t="s">
        <v>106</v>
      </c>
      <c r="B192" s="4" t="s">
        <v>107</v>
      </c>
      <c r="C192" s="5">
        <f t="shared" si="39"/>
        <v>4784000</v>
      </c>
      <c r="D192" s="5">
        <f t="shared" si="39"/>
        <v>1646000</v>
      </c>
      <c r="E192" s="5">
        <f t="shared" si="39"/>
        <v>1687000</v>
      </c>
      <c r="F192" s="5">
        <f t="shared" si="39"/>
        <v>1728000</v>
      </c>
    </row>
    <row r="193" spans="1:6" ht="14.25">
      <c r="A193" s="7" t="s">
        <v>108</v>
      </c>
      <c r="B193" s="4" t="s">
        <v>109</v>
      </c>
      <c r="C193" s="5">
        <f aca="true" t="shared" si="40" ref="C193:F195">C605</f>
        <v>480000</v>
      </c>
      <c r="D193" s="5">
        <f t="shared" si="40"/>
        <v>0</v>
      </c>
      <c r="E193" s="5">
        <f t="shared" si="40"/>
        <v>0</v>
      </c>
      <c r="F193" s="5">
        <f t="shared" si="40"/>
        <v>0</v>
      </c>
    </row>
    <row r="194" spans="1:6" ht="14.25">
      <c r="A194" s="7" t="s">
        <v>110</v>
      </c>
      <c r="B194" s="4" t="s">
        <v>111</v>
      </c>
      <c r="C194" s="5">
        <f t="shared" si="40"/>
        <v>1596000</v>
      </c>
      <c r="D194" s="5">
        <f t="shared" si="40"/>
        <v>847000</v>
      </c>
      <c r="E194" s="5">
        <f t="shared" si="40"/>
        <v>868000</v>
      </c>
      <c r="F194" s="5">
        <f t="shared" si="40"/>
        <v>889000</v>
      </c>
    </row>
    <row r="195" spans="1:6" ht="14.25">
      <c r="A195" s="7" t="s">
        <v>112</v>
      </c>
      <c r="B195" s="4" t="s">
        <v>113</v>
      </c>
      <c r="C195" s="5">
        <f t="shared" si="40"/>
        <v>1180000</v>
      </c>
      <c r="D195" s="5">
        <f t="shared" si="40"/>
        <v>4565000</v>
      </c>
      <c r="E195" s="5">
        <f t="shared" si="40"/>
        <v>4679000</v>
      </c>
      <c r="F195" s="5">
        <f t="shared" si="40"/>
        <v>4791000</v>
      </c>
    </row>
    <row r="196" spans="1:6" ht="26.25">
      <c r="A196" s="7" t="s">
        <v>319</v>
      </c>
      <c r="B196" s="4" t="s">
        <v>320</v>
      </c>
      <c r="C196" s="5">
        <f>C197+C212</f>
        <v>69340000</v>
      </c>
      <c r="D196" s="5">
        <f>D197+D212</f>
        <v>70780000</v>
      </c>
      <c r="E196" s="5">
        <f>E197+E212</f>
        <v>72549000</v>
      </c>
      <c r="F196" s="5">
        <f>F197+F212</f>
        <v>74294000</v>
      </c>
    </row>
    <row r="197" spans="1:6" ht="12.75">
      <c r="A197" s="7" t="s">
        <v>221</v>
      </c>
      <c r="B197" s="4" t="s">
        <v>222</v>
      </c>
      <c r="C197" s="5">
        <f>C198+C199+C200+C203+C208</f>
        <v>56984000</v>
      </c>
      <c r="D197" s="5">
        <f>D198+D199+D200+D203+D208</f>
        <v>65980000</v>
      </c>
      <c r="E197" s="5">
        <f>E198+E199+E200+E203+E208</f>
        <v>67630000</v>
      </c>
      <c r="F197" s="5">
        <f>F198+F199+F200+F203+F208</f>
        <v>69257000</v>
      </c>
    </row>
    <row r="198" spans="1:6" ht="26.25">
      <c r="A198" s="7" t="s">
        <v>78</v>
      </c>
      <c r="B198" s="4" t="s">
        <v>79</v>
      </c>
      <c r="C198" s="5">
        <f aca="true" t="shared" si="41" ref="C198:F199">C444</f>
        <v>31061000</v>
      </c>
      <c r="D198" s="5">
        <f t="shared" si="41"/>
        <v>42419000</v>
      </c>
      <c r="E198" s="5">
        <f t="shared" si="41"/>
        <v>43479000</v>
      </c>
      <c r="F198" s="5">
        <f t="shared" si="41"/>
        <v>44524000</v>
      </c>
    </row>
    <row r="199" spans="1:6" ht="26.25">
      <c r="A199" s="7" t="s">
        <v>80</v>
      </c>
      <c r="B199" s="4" t="s">
        <v>81</v>
      </c>
      <c r="C199" s="5">
        <f t="shared" si="41"/>
        <v>5889000</v>
      </c>
      <c r="D199" s="5">
        <f t="shared" si="41"/>
        <v>5186000</v>
      </c>
      <c r="E199" s="5">
        <f t="shared" si="41"/>
        <v>5316000</v>
      </c>
      <c r="F199" s="5">
        <f t="shared" si="41"/>
        <v>5447000</v>
      </c>
    </row>
    <row r="200" spans="1:6" ht="26.25">
      <c r="A200" s="7" t="s">
        <v>232</v>
      </c>
      <c r="B200" s="4" t="s">
        <v>233</v>
      </c>
      <c r="C200" s="5">
        <f aca="true" t="shared" si="42" ref="C200:F201">C201</f>
        <v>0</v>
      </c>
      <c r="D200" s="5">
        <f t="shared" si="42"/>
        <v>0</v>
      </c>
      <c r="E200" s="5">
        <f t="shared" si="42"/>
        <v>0</v>
      </c>
      <c r="F200" s="5">
        <f t="shared" si="42"/>
        <v>0</v>
      </c>
    </row>
    <row r="201" spans="1:6" ht="52.5">
      <c r="A201" s="7" t="s">
        <v>234</v>
      </c>
      <c r="B201" s="4" t="s">
        <v>235</v>
      </c>
      <c r="C201" s="5">
        <f t="shared" si="42"/>
        <v>0</v>
      </c>
      <c r="D201" s="5">
        <f t="shared" si="42"/>
        <v>0</v>
      </c>
      <c r="E201" s="5">
        <f t="shared" si="42"/>
        <v>0</v>
      </c>
      <c r="F201" s="5">
        <f t="shared" si="42"/>
        <v>0</v>
      </c>
    </row>
    <row r="202" spans="1:6" ht="12.75">
      <c r="A202" s="7" t="s">
        <v>236</v>
      </c>
      <c r="B202" s="4" t="s">
        <v>237</v>
      </c>
      <c r="C202" s="5">
        <f>C448</f>
        <v>0</v>
      </c>
      <c r="D202" s="5">
        <f>D448</f>
        <v>0</v>
      </c>
      <c r="E202" s="5">
        <f>E448</f>
        <v>0</v>
      </c>
      <c r="F202" s="5">
        <f>F448</f>
        <v>0</v>
      </c>
    </row>
    <row r="203" spans="1:6" ht="39">
      <c r="A203" s="7" t="s">
        <v>82</v>
      </c>
      <c r="B203" s="4" t="s">
        <v>83</v>
      </c>
      <c r="C203" s="5">
        <f>C204+C205+C206+C207</f>
        <v>20032000</v>
      </c>
      <c r="D203" s="5">
        <f>D204+D205+D206+D207</f>
        <v>18374000</v>
      </c>
      <c r="E203" s="5">
        <f>E204+E205+E206+E207</f>
        <v>18834000</v>
      </c>
      <c r="F203" s="5">
        <f>F204+F205+F206+F207</f>
        <v>19285000</v>
      </c>
    </row>
    <row r="204" spans="1:6" ht="12.75">
      <c r="A204" s="7" t="s">
        <v>256</v>
      </c>
      <c r="B204" s="4" t="s">
        <v>257</v>
      </c>
      <c r="C204" s="5">
        <f aca="true" t="shared" si="43" ref="C204:E205">C450</f>
        <v>1100000</v>
      </c>
      <c r="D204" s="5">
        <f t="shared" si="43"/>
        <v>0</v>
      </c>
      <c r="E204" s="5">
        <f t="shared" si="43"/>
        <v>0</v>
      </c>
      <c r="F204" s="5">
        <f>F450</f>
        <v>0</v>
      </c>
    </row>
    <row r="205" spans="1:6" ht="12.75">
      <c r="A205" s="7" t="s">
        <v>258</v>
      </c>
      <c r="B205" s="4" t="s">
        <v>259</v>
      </c>
      <c r="C205" s="5">
        <f t="shared" si="43"/>
        <v>600000</v>
      </c>
      <c r="D205" s="5">
        <f t="shared" si="43"/>
        <v>0</v>
      </c>
      <c r="E205" s="5">
        <f t="shared" si="43"/>
        <v>0</v>
      </c>
      <c r="F205" s="5">
        <f>F451</f>
        <v>0</v>
      </c>
    </row>
    <row r="206" spans="1:6" ht="12.75">
      <c r="A206" s="7" t="s">
        <v>260</v>
      </c>
      <c r="B206" s="4" t="s">
        <v>261</v>
      </c>
      <c r="C206" s="5">
        <f aca="true" t="shared" si="44" ref="C206:E207">C452</f>
        <v>17974000</v>
      </c>
      <c r="D206" s="5">
        <f t="shared" si="44"/>
        <v>17991000</v>
      </c>
      <c r="E206" s="5">
        <f t="shared" si="44"/>
        <v>18441000</v>
      </c>
      <c r="F206" s="5">
        <f>F452</f>
        <v>18883000</v>
      </c>
    </row>
    <row r="207" spans="1:6" ht="12.75">
      <c r="A207" s="7" t="s">
        <v>86</v>
      </c>
      <c r="B207" s="4" t="s">
        <v>87</v>
      </c>
      <c r="C207" s="5">
        <f t="shared" si="44"/>
        <v>358000</v>
      </c>
      <c r="D207" s="5">
        <f t="shared" si="44"/>
        <v>383000</v>
      </c>
      <c r="E207" s="5">
        <f t="shared" si="44"/>
        <v>393000</v>
      </c>
      <c r="F207" s="5">
        <f>F453</f>
        <v>402000</v>
      </c>
    </row>
    <row r="208" spans="1:6" ht="12.75">
      <c r="A208" s="7" t="s">
        <v>262</v>
      </c>
      <c r="B208" s="4" t="s">
        <v>263</v>
      </c>
      <c r="C208" s="5">
        <f aca="true" t="shared" si="45" ref="C208:F210">C209</f>
        <v>2000</v>
      </c>
      <c r="D208" s="5">
        <f t="shared" si="45"/>
        <v>1000</v>
      </c>
      <c r="E208" s="5">
        <f t="shared" si="45"/>
        <v>1000</v>
      </c>
      <c r="F208" s="5">
        <f t="shared" si="45"/>
        <v>1000</v>
      </c>
    </row>
    <row r="209" spans="1:6" ht="26.25">
      <c r="A209" s="7" t="s">
        <v>264</v>
      </c>
      <c r="B209" s="4" t="s">
        <v>265</v>
      </c>
      <c r="C209" s="5">
        <f t="shared" si="45"/>
        <v>2000</v>
      </c>
      <c r="D209" s="5">
        <f t="shared" si="45"/>
        <v>1000</v>
      </c>
      <c r="E209" s="5">
        <f t="shared" si="45"/>
        <v>1000</v>
      </c>
      <c r="F209" s="5">
        <f t="shared" si="45"/>
        <v>1000</v>
      </c>
    </row>
    <row r="210" spans="1:6" ht="26.25">
      <c r="A210" s="7" t="s">
        <v>270</v>
      </c>
      <c r="B210" s="4" t="s">
        <v>271</v>
      </c>
      <c r="C210" s="5">
        <f t="shared" si="45"/>
        <v>2000</v>
      </c>
      <c r="D210" s="5">
        <f t="shared" si="45"/>
        <v>1000</v>
      </c>
      <c r="E210" s="5">
        <f t="shared" si="45"/>
        <v>1000</v>
      </c>
      <c r="F210" s="5">
        <f t="shared" si="45"/>
        <v>1000</v>
      </c>
    </row>
    <row r="211" spans="1:6" ht="12.75">
      <c r="A211" s="7" t="s">
        <v>272</v>
      </c>
      <c r="B211" s="4" t="s">
        <v>273</v>
      </c>
      <c r="C211" s="5">
        <f>C457</f>
        <v>2000</v>
      </c>
      <c r="D211" s="5">
        <f>D457</f>
        <v>1000</v>
      </c>
      <c r="E211" s="5">
        <f>E457</f>
        <v>1000</v>
      </c>
      <c r="F211" s="5">
        <f>F457</f>
        <v>1000</v>
      </c>
    </row>
    <row r="212" spans="1:6" ht="26.25">
      <c r="A212" s="7" t="s">
        <v>274</v>
      </c>
      <c r="B212" s="4" t="s">
        <v>89</v>
      </c>
      <c r="C212" s="5">
        <f>C213+C216+C219+C224</f>
        <v>12356000</v>
      </c>
      <c r="D212" s="5">
        <f>D213+D216+D219+D224</f>
        <v>4800000</v>
      </c>
      <c r="E212" s="5">
        <f>E213+E216+E219+E224</f>
        <v>4919000</v>
      </c>
      <c r="F212" s="5">
        <f>F213+F216+F219+F224</f>
        <v>5037000</v>
      </c>
    </row>
    <row r="213" spans="1:6" ht="26.25">
      <c r="A213" s="7" t="s">
        <v>275</v>
      </c>
      <c r="B213" s="4" t="s">
        <v>276</v>
      </c>
      <c r="C213" s="5">
        <f aca="true" t="shared" si="46" ref="C213:F214">C214</f>
        <v>0</v>
      </c>
      <c r="D213" s="5">
        <f t="shared" si="46"/>
        <v>0</v>
      </c>
      <c r="E213" s="5">
        <f t="shared" si="46"/>
        <v>0</v>
      </c>
      <c r="F213" s="5">
        <f t="shared" si="46"/>
        <v>0</v>
      </c>
    </row>
    <row r="214" spans="1:6" ht="12.75">
      <c r="A214" s="7" t="s">
        <v>277</v>
      </c>
      <c r="B214" s="4" t="s">
        <v>278</v>
      </c>
      <c r="C214" s="5">
        <f t="shared" si="46"/>
        <v>0</v>
      </c>
      <c r="D214" s="5">
        <f t="shared" si="46"/>
        <v>0</v>
      </c>
      <c r="E214" s="5">
        <f t="shared" si="46"/>
        <v>0</v>
      </c>
      <c r="F214" s="5">
        <f t="shared" si="46"/>
        <v>0</v>
      </c>
    </row>
    <row r="215" spans="1:6" ht="12.75">
      <c r="A215" s="7" t="s">
        <v>281</v>
      </c>
      <c r="B215" s="4" t="s">
        <v>282</v>
      </c>
      <c r="C215" s="5">
        <f>C612</f>
        <v>0</v>
      </c>
      <c r="D215" s="5">
        <f>D612</f>
        <v>0</v>
      </c>
      <c r="E215" s="5">
        <f>E612</f>
        <v>0</v>
      </c>
      <c r="F215" s="5">
        <f>F612</f>
        <v>0</v>
      </c>
    </row>
    <row r="216" spans="1:6" ht="52.5">
      <c r="A216" s="7" t="s">
        <v>291</v>
      </c>
      <c r="B216" s="4" t="s">
        <v>292</v>
      </c>
      <c r="C216" s="5">
        <f aca="true" t="shared" si="47" ref="C216:F217">C217</f>
        <v>1949000</v>
      </c>
      <c r="D216" s="5">
        <f t="shared" si="47"/>
        <v>0</v>
      </c>
      <c r="E216" s="5">
        <f t="shared" si="47"/>
        <v>0</v>
      </c>
      <c r="F216" s="5">
        <f t="shared" si="47"/>
        <v>0</v>
      </c>
    </row>
    <row r="217" spans="1:6" ht="26.25">
      <c r="A217" s="7" t="s">
        <v>293</v>
      </c>
      <c r="B217" s="4" t="s">
        <v>294</v>
      </c>
      <c r="C217" s="5">
        <f t="shared" si="47"/>
        <v>1949000</v>
      </c>
      <c r="D217" s="5">
        <f t="shared" si="47"/>
        <v>0</v>
      </c>
      <c r="E217" s="5">
        <f t="shared" si="47"/>
        <v>0</v>
      </c>
      <c r="F217" s="5">
        <f t="shared" si="47"/>
        <v>0</v>
      </c>
    </row>
    <row r="218" spans="1:6" ht="12.75">
      <c r="A218" s="7" t="s">
        <v>295</v>
      </c>
      <c r="B218" s="4" t="s">
        <v>296</v>
      </c>
      <c r="C218" s="5">
        <f>C615</f>
        <v>1949000</v>
      </c>
      <c r="D218" s="5">
        <f>D615</f>
        <v>0</v>
      </c>
      <c r="E218" s="5">
        <f>E615</f>
        <v>0</v>
      </c>
      <c r="F218" s="5">
        <f>F615</f>
        <v>0</v>
      </c>
    </row>
    <row r="219" spans="1:6" ht="39">
      <c r="A219" s="7" t="s">
        <v>90</v>
      </c>
      <c r="B219" s="4" t="s">
        <v>91</v>
      </c>
      <c r="C219" s="5">
        <f>C220</f>
        <v>7819000</v>
      </c>
      <c r="D219" s="5">
        <f>D220</f>
        <v>2744000</v>
      </c>
      <c r="E219" s="5">
        <f>E220</f>
        <v>2812000</v>
      </c>
      <c r="F219" s="5">
        <f>F220</f>
        <v>2879000</v>
      </c>
    </row>
    <row r="220" spans="1:6" ht="26.25">
      <c r="A220" s="7" t="s">
        <v>92</v>
      </c>
      <c r="B220" s="4" t="s">
        <v>93</v>
      </c>
      <c r="C220" s="5">
        <f>C221+C222+C223</f>
        <v>7819000</v>
      </c>
      <c r="D220" s="5">
        <f>D221+D222+D223</f>
        <v>2744000</v>
      </c>
      <c r="E220" s="5">
        <f>E221+E222+E223</f>
        <v>2812000</v>
      </c>
      <c r="F220" s="5">
        <f>F221+F222+F223</f>
        <v>2879000</v>
      </c>
    </row>
    <row r="221" spans="1:6" ht="12.75">
      <c r="A221" s="7" t="s">
        <v>94</v>
      </c>
      <c r="B221" s="4" t="s">
        <v>95</v>
      </c>
      <c r="C221" s="5">
        <f aca="true" t="shared" si="48" ref="C221:F223">C618</f>
        <v>956000</v>
      </c>
      <c r="D221" s="5">
        <f t="shared" si="48"/>
        <v>332000</v>
      </c>
      <c r="E221" s="5">
        <f t="shared" si="48"/>
        <v>340000</v>
      </c>
      <c r="F221" s="5">
        <f t="shared" si="48"/>
        <v>348000</v>
      </c>
    </row>
    <row r="222" spans="1:6" ht="12.75">
      <c r="A222" s="7" t="s">
        <v>96</v>
      </c>
      <c r="B222" s="4" t="s">
        <v>97</v>
      </c>
      <c r="C222" s="5">
        <f t="shared" si="48"/>
        <v>5414000</v>
      </c>
      <c r="D222" s="5">
        <f t="shared" si="48"/>
        <v>1880000</v>
      </c>
      <c r="E222" s="5">
        <f t="shared" si="48"/>
        <v>1927000</v>
      </c>
      <c r="F222" s="5">
        <f t="shared" si="48"/>
        <v>1973000</v>
      </c>
    </row>
    <row r="223" spans="1:6" ht="12.75">
      <c r="A223" s="7" t="s">
        <v>295</v>
      </c>
      <c r="B223" s="4" t="s">
        <v>297</v>
      </c>
      <c r="C223" s="5">
        <f t="shared" si="48"/>
        <v>1449000</v>
      </c>
      <c r="D223" s="5">
        <f t="shared" si="48"/>
        <v>532000</v>
      </c>
      <c r="E223" s="5">
        <f t="shared" si="48"/>
        <v>545000</v>
      </c>
      <c r="F223" s="5">
        <f t="shared" si="48"/>
        <v>558000</v>
      </c>
    </row>
    <row r="224" spans="1:6" ht="12.75">
      <c r="A224" s="7" t="s">
        <v>98</v>
      </c>
      <c r="B224" s="4" t="s">
        <v>99</v>
      </c>
      <c r="C224" s="5">
        <f aca="true" t="shared" si="49" ref="C224:F225">C225</f>
        <v>2588000</v>
      </c>
      <c r="D224" s="5">
        <f t="shared" si="49"/>
        <v>2056000</v>
      </c>
      <c r="E224" s="5">
        <f t="shared" si="49"/>
        <v>2107000</v>
      </c>
      <c r="F224" s="5">
        <f t="shared" si="49"/>
        <v>2158000</v>
      </c>
    </row>
    <row r="225" spans="1:6" ht="12.75">
      <c r="A225" s="7" t="s">
        <v>100</v>
      </c>
      <c r="B225" s="4" t="s">
        <v>101</v>
      </c>
      <c r="C225" s="5">
        <f t="shared" si="49"/>
        <v>2588000</v>
      </c>
      <c r="D225" s="5">
        <f t="shared" si="49"/>
        <v>2056000</v>
      </c>
      <c r="E225" s="5">
        <f t="shared" si="49"/>
        <v>2107000</v>
      </c>
      <c r="F225" s="5">
        <f t="shared" si="49"/>
        <v>2158000</v>
      </c>
    </row>
    <row r="226" spans="1:6" ht="12.75">
      <c r="A226" s="7" t="s">
        <v>102</v>
      </c>
      <c r="B226" s="4" t="s">
        <v>103</v>
      </c>
      <c r="C226" s="5">
        <f>C228+C227</f>
        <v>2588000</v>
      </c>
      <c r="D226" s="5">
        <f>D228+D227</f>
        <v>2056000</v>
      </c>
      <c r="E226" s="5">
        <f>E228+E227</f>
        <v>2107000</v>
      </c>
      <c r="F226" s="5">
        <f>F228+F227</f>
        <v>2158000</v>
      </c>
    </row>
    <row r="227" spans="1:6" ht="12.75">
      <c r="A227" s="7" t="s">
        <v>106</v>
      </c>
      <c r="B227" s="4" t="s">
        <v>107</v>
      </c>
      <c r="C227" s="5">
        <f aca="true" t="shared" si="50" ref="C227:F228">C624</f>
        <v>80000</v>
      </c>
      <c r="D227" s="5">
        <f t="shared" si="50"/>
        <v>0</v>
      </c>
      <c r="E227" s="5">
        <f t="shared" si="50"/>
        <v>0</v>
      </c>
      <c r="F227" s="5">
        <f t="shared" si="50"/>
        <v>0</v>
      </c>
    </row>
    <row r="228" spans="1:6" ht="12.75">
      <c r="A228" s="7" t="s">
        <v>110</v>
      </c>
      <c r="B228" s="4" t="s">
        <v>111</v>
      </c>
      <c r="C228" s="5">
        <f t="shared" si="50"/>
        <v>2508000</v>
      </c>
      <c r="D228" s="5">
        <f t="shared" si="50"/>
        <v>2056000</v>
      </c>
      <c r="E228" s="5">
        <f t="shared" si="50"/>
        <v>2107000</v>
      </c>
      <c r="F228" s="5">
        <f t="shared" si="50"/>
        <v>2158000</v>
      </c>
    </row>
    <row r="229" spans="1:6" ht="39">
      <c r="A229" s="7" t="s">
        <v>321</v>
      </c>
      <c r="B229" s="4" t="s">
        <v>322</v>
      </c>
      <c r="C229" s="5">
        <f>C230+C247</f>
        <v>93657000</v>
      </c>
      <c r="D229" s="5">
        <f>D230+D247</f>
        <v>135188000</v>
      </c>
      <c r="E229" s="5">
        <f>E230+E247</f>
        <v>135253000</v>
      </c>
      <c r="F229" s="5">
        <f>F230+F247</f>
        <v>135315000</v>
      </c>
    </row>
    <row r="230" spans="1:6" ht="12.75">
      <c r="A230" s="7" t="s">
        <v>221</v>
      </c>
      <c r="B230" s="4" t="s">
        <v>222</v>
      </c>
      <c r="C230" s="5">
        <f>C231+C232+C240+C244+C236+C233</f>
        <v>89973000</v>
      </c>
      <c r="D230" s="5">
        <f>D231+D232+D240+D244+D236+D233</f>
        <v>132914000</v>
      </c>
      <c r="E230" s="5">
        <f>E231+E232+E240+E244+E236+E233</f>
        <v>132962000</v>
      </c>
      <c r="F230" s="5">
        <f>F231+F232+F240+F244+F236+F233</f>
        <v>133008000</v>
      </c>
    </row>
    <row r="231" spans="1:6" ht="26.25">
      <c r="A231" s="7" t="s">
        <v>78</v>
      </c>
      <c r="B231" s="4" t="s">
        <v>79</v>
      </c>
      <c r="C231" s="5">
        <f aca="true" t="shared" si="51" ref="C231:F232">C460</f>
        <v>70699000</v>
      </c>
      <c r="D231" s="5">
        <f t="shared" si="51"/>
        <v>106559000</v>
      </c>
      <c r="E231" s="5">
        <f t="shared" si="51"/>
        <v>106559000</v>
      </c>
      <c r="F231" s="5">
        <f t="shared" si="51"/>
        <v>106559000</v>
      </c>
    </row>
    <row r="232" spans="1:6" ht="26.25">
      <c r="A232" s="7" t="s">
        <v>80</v>
      </c>
      <c r="B232" s="4" t="s">
        <v>81</v>
      </c>
      <c r="C232" s="5">
        <f t="shared" si="51"/>
        <v>12000000</v>
      </c>
      <c r="D232" s="5">
        <f t="shared" si="51"/>
        <v>18883000</v>
      </c>
      <c r="E232" s="5">
        <f t="shared" si="51"/>
        <v>18883000</v>
      </c>
      <c r="F232" s="5">
        <f t="shared" si="51"/>
        <v>18883000</v>
      </c>
    </row>
    <row r="233" spans="1:6" ht="26.25">
      <c r="A233" s="7" t="s">
        <v>232</v>
      </c>
      <c r="B233" s="4" t="s">
        <v>233</v>
      </c>
      <c r="C233" s="5">
        <f aca="true" t="shared" si="52" ref="C233:F234">C234</f>
        <v>0</v>
      </c>
      <c r="D233" s="5">
        <f t="shared" si="52"/>
        <v>1019000</v>
      </c>
      <c r="E233" s="5">
        <f t="shared" si="52"/>
        <v>1045000</v>
      </c>
      <c r="F233" s="5">
        <f t="shared" si="52"/>
        <v>1070000</v>
      </c>
    </row>
    <row r="234" spans="1:6" ht="52.5">
      <c r="A234" s="7" t="s">
        <v>409</v>
      </c>
      <c r="B234" s="4" t="s">
        <v>235</v>
      </c>
      <c r="C234" s="5">
        <f t="shared" si="52"/>
        <v>0</v>
      </c>
      <c r="D234" s="5">
        <f t="shared" si="52"/>
        <v>1019000</v>
      </c>
      <c r="E234" s="5">
        <f t="shared" si="52"/>
        <v>1045000</v>
      </c>
      <c r="F234" s="5">
        <f t="shared" si="52"/>
        <v>1070000</v>
      </c>
    </row>
    <row r="235" spans="1:6" ht="39">
      <c r="A235" s="7" t="s">
        <v>408</v>
      </c>
      <c r="B235" s="4" t="s">
        <v>410</v>
      </c>
      <c r="C235" s="5">
        <f>C464</f>
        <v>0</v>
      </c>
      <c r="D235" s="5">
        <f>D464</f>
        <v>1019000</v>
      </c>
      <c r="E235" s="5">
        <f>E464</f>
        <v>1045000</v>
      </c>
      <c r="F235" s="5">
        <f>F464</f>
        <v>1070000</v>
      </c>
    </row>
    <row r="236" spans="1:6" ht="12.75">
      <c r="A236" s="7" t="s">
        <v>242</v>
      </c>
      <c r="B236" s="4" t="s">
        <v>243</v>
      </c>
      <c r="C236" s="5">
        <f>C237</f>
        <v>0</v>
      </c>
      <c r="D236" s="5">
        <f>D237</f>
        <v>33000</v>
      </c>
      <c r="E236" s="5">
        <f>E237</f>
        <v>33000</v>
      </c>
      <c r="F236" s="5">
        <f>F237</f>
        <v>34000</v>
      </c>
    </row>
    <row r="237" spans="1:6" ht="12.75">
      <c r="A237" s="7" t="s">
        <v>244</v>
      </c>
      <c r="B237" s="4" t="s">
        <v>245</v>
      </c>
      <c r="C237" s="5">
        <f>C238+C239</f>
        <v>0</v>
      </c>
      <c r="D237" s="5">
        <f>D238+D239</f>
        <v>33000</v>
      </c>
      <c r="E237" s="5">
        <f>E238+E239</f>
        <v>33000</v>
      </c>
      <c r="F237" s="5">
        <f>F238+F239</f>
        <v>34000</v>
      </c>
    </row>
    <row r="238" spans="1:6" ht="12.75">
      <c r="A238" s="7" t="s">
        <v>246</v>
      </c>
      <c r="B238" s="4" t="s">
        <v>247</v>
      </c>
      <c r="C238" s="5">
        <f aca="true" t="shared" si="53" ref="C238:F239">C467</f>
        <v>0</v>
      </c>
      <c r="D238" s="5">
        <f t="shared" si="53"/>
        <v>0</v>
      </c>
      <c r="E238" s="5">
        <f t="shared" si="53"/>
        <v>0</v>
      </c>
      <c r="F238" s="5">
        <f t="shared" si="53"/>
        <v>0</v>
      </c>
    </row>
    <row r="239" spans="1:6" ht="39">
      <c r="A239" s="7" t="s">
        <v>406</v>
      </c>
      <c r="B239" s="4" t="s">
        <v>407</v>
      </c>
      <c r="C239" s="5">
        <f t="shared" si="53"/>
        <v>0</v>
      </c>
      <c r="D239" s="5">
        <f t="shared" si="53"/>
        <v>33000</v>
      </c>
      <c r="E239" s="5">
        <f t="shared" si="53"/>
        <v>33000</v>
      </c>
      <c r="F239" s="5">
        <f t="shared" si="53"/>
        <v>34000</v>
      </c>
    </row>
    <row r="240" spans="1:6" ht="12.75">
      <c r="A240" s="7" t="s">
        <v>248</v>
      </c>
      <c r="B240" s="4" t="s">
        <v>249</v>
      </c>
      <c r="C240" s="5">
        <f>C241</f>
        <v>5673000</v>
      </c>
      <c r="D240" s="5">
        <f>D241</f>
        <v>4441000</v>
      </c>
      <c r="E240" s="5">
        <f>E241</f>
        <v>4441000</v>
      </c>
      <c r="F240" s="5">
        <f>F241</f>
        <v>4441000</v>
      </c>
    </row>
    <row r="241" spans="1:6" ht="12.75">
      <c r="A241" s="7" t="s">
        <v>250</v>
      </c>
      <c r="B241" s="4" t="s">
        <v>251</v>
      </c>
      <c r="C241" s="5">
        <f>C242+C243</f>
        <v>5673000</v>
      </c>
      <c r="D241" s="5">
        <f>D242+D243</f>
        <v>4441000</v>
      </c>
      <c r="E241" s="5">
        <f>E242+E243</f>
        <v>4441000</v>
      </c>
      <c r="F241" s="5">
        <f>F242+F243</f>
        <v>4441000</v>
      </c>
    </row>
    <row r="242" spans="1:6" ht="12.75">
      <c r="A242" s="7" t="s">
        <v>252</v>
      </c>
      <c r="B242" s="4" t="s">
        <v>253</v>
      </c>
      <c r="C242" s="5">
        <f aca="true" t="shared" si="54" ref="C242:F243">C471</f>
        <v>3570000</v>
      </c>
      <c r="D242" s="5">
        <f t="shared" si="54"/>
        <v>3479000</v>
      </c>
      <c r="E242" s="5">
        <f t="shared" si="54"/>
        <v>3479000</v>
      </c>
      <c r="F242" s="5">
        <f t="shared" si="54"/>
        <v>3479000</v>
      </c>
    </row>
    <row r="243" spans="1:6" ht="12.75">
      <c r="A243" s="7" t="s">
        <v>254</v>
      </c>
      <c r="B243" s="4" t="s">
        <v>255</v>
      </c>
      <c r="C243" s="5">
        <f t="shared" si="54"/>
        <v>2103000</v>
      </c>
      <c r="D243" s="5">
        <f t="shared" si="54"/>
        <v>962000</v>
      </c>
      <c r="E243" s="5">
        <f t="shared" si="54"/>
        <v>962000</v>
      </c>
      <c r="F243" s="5">
        <f t="shared" si="54"/>
        <v>962000</v>
      </c>
    </row>
    <row r="244" spans="1:6" ht="39">
      <c r="A244" s="7" t="s">
        <v>82</v>
      </c>
      <c r="B244" s="4" t="s">
        <v>83</v>
      </c>
      <c r="C244" s="5">
        <f>C245+C246</f>
        <v>1601000</v>
      </c>
      <c r="D244" s="5">
        <f>D245+D246</f>
        <v>1979000</v>
      </c>
      <c r="E244" s="5">
        <f>E245+E246</f>
        <v>2001000</v>
      </c>
      <c r="F244" s="5">
        <f>F245+F246</f>
        <v>2021000</v>
      </c>
    </row>
    <row r="245" spans="1:6" ht="12.75">
      <c r="A245" s="7" t="s">
        <v>256</v>
      </c>
      <c r="B245" s="4" t="s">
        <v>257</v>
      </c>
      <c r="C245" s="5">
        <f aca="true" t="shared" si="55" ref="C245:F246">C474</f>
        <v>800000</v>
      </c>
      <c r="D245" s="5">
        <f t="shared" si="55"/>
        <v>840000</v>
      </c>
      <c r="E245" s="5">
        <f t="shared" si="55"/>
        <v>862000</v>
      </c>
      <c r="F245" s="5">
        <f t="shared" si="55"/>
        <v>882000</v>
      </c>
    </row>
    <row r="246" spans="1:6" ht="12.75">
      <c r="A246" s="7" t="s">
        <v>86</v>
      </c>
      <c r="B246" s="4" t="s">
        <v>87</v>
      </c>
      <c r="C246" s="5">
        <f t="shared" si="55"/>
        <v>801000</v>
      </c>
      <c r="D246" s="5">
        <f t="shared" si="55"/>
        <v>1139000</v>
      </c>
      <c r="E246" s="5">
        <f t="shared" si="55"/>
        <v>1139000</v>
      </c>
      <c r="F246" s="5">
        <f t="shared" si="55"/>
        <v>1139000</v>
      </c>
    </row>
    <row r="247" spans="1:6" ht="26.25">
      <c r="A247" s="7" t="s">
        <v>274</v>
      </c>
      <c r="B247" s="4" t="s">
        <v>89</v>
      </c>
      <c r="C247" s="5">
        <f>C248+C257</f>
        <v>3684000</v>
      </c>
      <c r="D247" s="5">
        <f>D248+D257</f>
        <v>2274000</v>
      </c>
      <c r="E247" s="5">
        <f>E248+E257</f>
        <v>2291000</v>
      </c>
      <c r="F247" s="5">
        <f>F248+F257</f>
        <v>2307000</v>
      </c>
    </row>
    <row r="248" spans="1:6" ht="39">
      <c r="A248" s="7" t="s">
        <v>90</v>
      </c>
      <c r="B248" s="4" t="s">
        <v>91</v>
      </c>
      <c r="C248" s="5">
        <f>C251+C249+C254</f>
        <v>2769000</v>
      </c>
      <c r="D248" s="5">
        <f>D251+D249+D254</f>
        <v>669000</v>
      </c>
      <c r="E248" s="5">
        <f>E251+E249+E254</f>
        <v>686000</v>
      </c>
      <c r="F248" s="5">
        <f>F251+F249+F254</f>
        <v>702000</v>
      </c>
    </row>
    <row r="249" spans="1:6" ht="26.25">
      <c r="A249" s="7" t="s">
        <v>92</v>
      </c>
      <c r="B249" s="4" t="s">
        <v>93</v>
      </c>
      <c r="C249" s="5">
        <f>C250</f>
        <v>0</v>
      </c>
      <c r="D249" s="5">
        <f>D250</f>
        <v>0</v>
      </c>
      <c r="E249" s="5">
        <f>E250</f>
        <v>0</v>
      </c>
      <c r="F249" s="5">
        <f>F250</f>
        <v>0</v>
      </c>
    </row>
    <row r="250" spans="1:6" ht="12.75">
      <c r="A250" s="7" t="s">
        <v>96</v>
      </c>
      <c r="B250" s="4" t="s">
        <v>97</v>
      </c>
      <c r="C250" s="5">
        <f>C630</f>
        <v>0</v>
      </c>
      <c r="D250" s="5">
        <f>D630</f>
        <v>0</v>
      </c>
      <c r="E250" s="5">
        <f>E630</f>
        <v>0</v>
      </c>
      <c r="F250" s="5">
        <f>F630</f>
        <v>0</v>
      </c>
    </row>
    <row r="251" spans="1:6" ht="26.25">
      <c r="A251" s="7" t="s">
        <v>298</v>
      </c>
      <c r="B251" s="4" t="s">
        <v>299</v>
      </c>
      <c r="C251" s="5">
        <f>C252+C253</f>
        <v>2084000</v>
      </c>
      <c r="D251" s="5">
        <f>D252+D253</f>
        <v>669000</v>
      </c>
      <c r="E251" s="5">
        <f>E252+E253</f>
        <v>686000</v>
      </c>
      <c r="F251" s="5">
        <f>F252+F253</f>
        <v>702000</v>
      </c>
    </row>
    <row r="252" spans="1:6" ht="12.75">
      <c r="A252" s="7" t="s">
        <v>94</v>
      </c>
      <c r="B252" s="4" t="s">
        <v>300</v>
      </c>
      <c r="C252" s="5">
        <f aca="true" t="shared" si="56" ref="C252:F253">C632</f>
        <v>325000</v>
      </c>
      <c r="D252" s="5">
        <f t="shared" si="56"/>
        <v>104000</v>
      </c>
      <c r="E252" s="5">
        <f t="shared" si="56"/>
        <v>107000</v>
      </c>
      <c r="F252" s="5">
        <f t="shared" si="56"/>
        <v>109000</v>
      </c>
    </row>
    <row r="253" spans="1:6" ht="12.75">
      <c r="A253" s="7" t="s">
        <v>96</v>
      </c>
      <c r="B253" s="4" t="s">
        <v>301</v>
      </c>
      <c r="C253" s="5">
        <f t="shared" si="56"/>
        <v>1759000</v>
      </c>
      <c r="D253" s="5">
        <f t="shared" si="56"/>
        <v>565000</v>
      </c>
      <c r="E253" s="5">
        <f t="shared" si="56"/>
        <v>579000</v>
      </c>
      <c r="F253" s="5">
        <f t="shared" si="56"/>
        <v>593000</v>
      </c>
    </row>
    <row r="254" spans="1:6" ht="26.25">
      <c r="A254" s="7" t="s">
        <v>420</v>
      </c>
      <c r="B254" s="4" t="s">
        <v>422</v>
      </c>
      <c r="C254" s="5">
        <f>C255+C256</f>
        <v>685000</v>
      </c>
      <c r="D254" s="5">
        <f>D255+D256</f>
        <v>0</v>
      </c>
      <c r="E254" s="5">
        <f>E255+E256</f>
        <v>0</v>
      </c>
      <c r="F254" s="5">
        <f>F255+F256</f>
        <v>0</v>
      </c>
    </row>
    <row r="255" spans="1:6" ht="12.75">
      <c r="A255" s="7" t="s">
        <v>94</v>
      </c>
      <c r="B255" s="20">
        <v>58083101</v>
      </c>
      <c r="C255" s="5">
        <f aca="true" t="shared" si="57" ref="C255:F256">C635</f>
        <v>103000</v>
      </c>
      <c r="D255" s="5">
        <f t="shared" si="57"/>
        <v>0</v>
      </c>
      <c r="E255" s="5">
        <f t="shared" si="57"/>
        <v>0</v>
      </c>
      <c r="F255" s="5">
        <f t="shared" si="57"/>
        <v>0</v>
      </c>
    </row>
    <row r="256" spans="1:6" ht="12.75">
      <c r="A256" s="7" t="s">
        <v>96</v>
      </c>
      <c r="B256" s="20">
        <v>58083102</v>
      </c>
      <c r="C256" s="5">
        <f t="shared" si="57"/>
        <v>582000</v>
      </c>
      <c r="D256" s="5">
        <f t="shared" si="57"/>
        <v>0</v>
      </c>
      <c r="E256" s="5">
        <f t="shared" si="57"/>
        <v>0</v>
      </c>
      <c r="F256" s="5">
        <f t="shared" si="57"/>
        <v>0</v>
      </c>
    </row>
    <row r="257" spans="1:6" ht="12.75">
      <c r="A257" s="7" t="s">
        <v>98</v>
      </c>
      <c r="B257" s="4" t="s">
        <v>99</v>
      </c>
      <c r="C257" s="5">
        <f aca="true" t="shared" si="58" ref="C257:F258">C258</f>
        <v>915000</v>
      </c>
      <c r="D257" s="5">
        <f t="shared" si="58"/>
        <v>1605000</v>
      </c>
      <c r="E257" s="5">
        <f t="shared" si="58"/>
        <v>1605000</v>
      </c>
      <c r="F257" s="5">
        <f t="shared" si="58"/>
        <v>1605000</v>
      </c>
    </row>
    <row r="258" spans="1:6" ht="12.75">
      <c r="A258" s="7" t="s">
        <v>100</v>
      </c>
      <c r="B258" s="4" t="s">
        <v>101</v>
      </c>
      <c r="C258" s="5">
        <f t="shared" si="58"/>
        <v>915000</v>
      </c>
      <c r="D258" s="5">
        <f t="shared" si="58"/>
        <v>1605000</v>
      </c>
      <c r="E258" s="5">
        <f t="shared" si="58"/>
        <v>1605000</v>
      </c>
      <c r="F258" s="5">
        <f t="shared" si="58"/>
        <v>1605000</v>
      </c>
    </row>
    <row r="259" spans="1:6" ht="12.75">
      <c r="A259" s="7" t="s">
        <v>102</v>
      </c>
      <c r="B259" s="4" t="s">
        <v>103</v>
      </c>
      <c r="C259" s="5">
        <f>C260+C261+C262+C263</f>
        <v>915000</v>
      </c>
      <c r="D259" s="5">
        <f>D260+D261+D262+D263</f>
        <v>1605000</v>
      </c>
      <c r="E259" s="5">
        <f>E260+E261+E262+E263</f>
        <v>1605000</v>
      </c>
      <c r="F259" s="5">
        <f>F260+F261+F262+F263</f>
        <v>1605000</v>
      </c>
    </row>
    <row r="260" spans="1:6" ht="12.75">
      <c r="A260" s="7" t="s">
        <v>104</v>
      </c>
      <c r="B260" s="4" t="s">
        <v>105</v>
      </c>
      <c r="C260" s="5">
        <f aca="true" t="shared" si="59" ref="C260:F263">C640</f>
        <v>236000</v>
      </c>
      <c r="D260" s="5">
        <f t="shared" si="59"/>
        <v>1485000</v>
      </c>
      <c r="E260" s="5">
        <f t="shared" si="59"/>
        <v>1485000</v>
      </c>
      <c r="F260" s="5">
        <f t="shared" si="59"/>
        <v>1485000</v>
      </c>
    </row>
    <row r="261" spans="1:6" ht="12.75">
      <c r="A261" s="7" t="s">
        <v>106</v>
      </c>
      <c r="B261" s="4" t="s">
        <v>107</v>
      </c>
      <c r="C261" s="5">
        <f t="shared" si="59"/>
        <v>604500</v>
      </c>
      <c r="D261" s="5">
        <f t="shared" si="59"/>
        <v>90000</v>
      </c>
      <c r="E261" s="5">
        <f t="shared" si="59"/>
        <v>90000</v>
      </c>
      <c r="F261" s="5">
        <f t="shared" si="59"/>
        <v>90000</v>
      </c>
    </row>
    <row r="262" spans="1:6" ht="12.75">
      <c r="A262" s="7" t="s">
        <v>108</v>
      </c>
      <c r="B262" s="4" t="s">
        <v>109</v>
      </c>
      <c r="C262" s="5">
        <f t="shared" si="59"/>
        <v>74500</v>
      </c>
      <c r="D262" s="5">
        <f t="shared" si="59"/>
        <v>0</v>
      </c>
      <c r="E262" s="5">
        <f t="shared" si="59"/>
        <v>0</v>
      </c>
      <c r="F262" s="5">
        <f t="shared" si="59"/>
        <v>0</v>
      </c>
    </row>
    <row r="263" spans="1:6" ht="12.75">
      <c r="A263" s="7" t="s">
        <v>110</v>
      </c>
      <c r="B263" s="4" t="s">
        <v>111</v>
      </c>
      <c r="C263" s="5">
        <f t="shared" si="59"/>
        <v>0</v>
      </c>
      <c r="D263" s="5">
        <f t="shared" si="59"/>
        <v>30000</v>
      </c>
      <c r="E263" s="5">
        <f t="shared" si="59"/>
        <v>30000</v>
      </c>
      <c r="F263" s="5">
        <f t="shared" si="59"/>
        <v>30000</v>
      </c>
    </row>
    <row r="264" spans="1:6" ht="26.25">
      <c r="A264" s="7" t="s">
        <v>323</v>
      </c>
      <c r="B264" s="4" t="s">
        <v>324</v>
      </c>
      <c r="C264" s="5">
        <f>C265+C270</f>
        <v>70559000</v>
      </c>
      <c r="D264" s="5">
        <f>D265+D270</f>
        <v>12252000</v>
      </c>
      <c r="E264" s="5">
        <f>E265+E270</f>
        <v>12539000</v>
      </c>
      <c r="F264" s="5">
        <f>F265+F270</f>
        <v>12822000</v>
      </c>
    </row>
    <row r="265" spans="1:6" ht="26.25">
      <c r="A265" s="7" t="s">
        <v>325</v>
      </c>
      <c r="B265" s="4" t="s">
        <v>326</v>
      </c>
      <c r="C265" s="5">
        <f aca="true" t="shared" si="60" ref="C265:F268">C266</f>
        <v>779000</v>
      </c>
      <c r="D265" s="5">
        <f t="shared" si="60"/>
        <v>751000</v>
      </c>
      <c r="E265" s="5">
        <f t="shared" si="60"/>
        <v>751000</v>
      </c>
      <c r="F265" s="5">
        <f t="shared" si="60"/>
        <v>751000</v>
      </c>
    </row>
    <row r="266" spans="1:6" ht="26.25">
      <c r="A266" s="7" t="s">
        <v>274</v>
      </c>
      <c r="B266" s="4" t="s">
        <v>89</v>
      </c>
      <c r="C266" s="5">
        <f t="shared" si="60"/>
        <v>779000</v>
      </c>
      <c r="D266" s="5">
        <f t="shared" si="60"/>
        <v>751000</v>
      </c>
      <c r="E266" s="5">
        <f t="shared" si="60"/>
        <v>751000</v>
      </c>
      <c r="F266" s="5">
        <f t="shared" si="60"/>
        <v>751000</v>
      </c>
    </row>
    <row r="267" spans="1:6" ht="12.75">
      <c r="A267" s="7" t="s">
        <v>283</v>
      </c>
      <c r="B267" s="4" t="s">
        <v>284</v>
      </c>
      <c r="C267" s="5">
        <f t="shared" si="60"/>
        <v>779000</v>
      </c>
      <c r="D267" s="5">
        <f t="shared" si="60"/>
        <v>751000</v>
      </c>
      <c r="E267" s="5">
        <f t="shared" si="60"/>
        <v>751000</v>
      </c>
      <c r="F267" s="5">
        <f t="shared" si="60"/>
        <v>751000</v>
      </c>
    </row>
    <row r="268" spans="1:6" ht="39">
      <c r="A268" s="7" t="s">
        <v>285</v>
      </c>
      <c r="B268" s="4" t="s">
        <v>286</v>
      </c>
      <c r="C268" s="5">
        <f t="shared" si="60"/>
        <v>779000</v>
      </c>
      <c r="D268" s="5">
        <f t="shared" si="60"/>
        <v>751000</v>
      </c>
      <c r="E268" s="5">
        <f t="shared" si="60"/>
        <v>751000</v>
      </c>
      <c r="F268" s="5">
        <f t="shared" si="60"/>
        <v>751000</v>
      </c>
    </row>
    <row r="269" spans="1:6" ht="12.75">
      <c r="A269" s="7" t="s">
        <v>287</v>
      </c>
      <c r="B269" s="4" t="s">
        <v>288</v>
      </c>
      <c r="C269" s="5">
        <f>C649</f>
        <v>779000</v>
      </c>
      <c r="D269" s="5">
        <f>D649</f>
        <v>751000</v>
      </c>
      <c r="E269" s="5">
        <f>E649</f>
        <v>751000</v>
      </c>
      <c r="F269" s="5">
        <f>F649</f>
        <v>751000</v>
      </c>
    </row>
    <row r="270" spans="1:6" ht="26.25">
      <c r="A270" s="7" t="s">
        <v>327</v>
      </c>
      <c r="B270" s="4" t="s">
        <v>328</v>
      </c>
      <c r="C270" s="5">
        <f>C271+C277</f>
        <v>69780000</v>
      </c>
      <c r="D270" s="5">
        <f>D271+D277</f>
        <v>11501000</v>
      </c>
      <c r="E270" s="5">
        <f>E271+E277</f>
        <v>11788000</v>
      </c>
      <c r="F270" s="5">
        <f>F271+F277</f>
        <v>12071000</v>
      </c>
    </row>
    <row r="271" spans="1:6" ht="12.75">
      <c r="A271" s="7" t="s">
        <v>221</v>
      </c>
      <c r="B271" s="4" t="s">
        <v>222</v>
      </c>
      <c r="C271" s="5">
        <f>C272+C273</f>
        <v>69780000</v>
      </c>
      <c r="D271" s="5">
        <f>D272+D273</f>
        <v>11501000</v>
      </c>
      <c r="E271" s="5">
        <f>E272+E273</f>
        <v>11788000</v>
      </c>
      <c r="F271" s="5">
        <f>F272+F273</f>
        <v>12071000</v>
      </c>
    </row>
    <row r="272" spans="1:6" ht="26.25">
      <c r="A272" s="7" t="s">
        <v>80</v>
      </c>
      <c r="B272" s="4" t="s">
        <v>81</v>
      </c>
      <c r="C272" s="5">
        <f>C479</f>
        <v>69780000</v>
      </c>
      <c r="D272" s="5">
        <f>D479</f>
        <v>11501000</v>
      </c>
      <c r="E272" s="5">
        <f>E479</f>
        <v>11788000</v>
      </c>
      <c r="F272" s="5">
        <f>F479</f>
        <v>12071000</v>
      </c>
    </row>
    <row r="273" spans="1:6" ht="12.75">
      <c r="A273" s="7" t="s">
        <v>262</v>
      </c>
      <c r="B273" s="4" t="s">
        <v>263</v>
      </c>
      <c r="C273" s="5">
        <f aca="true" t="shared" si="61" ref="C273:F275">C274</f>
        <v>0</v>
      </c>
      <c r="D273" s="5">
        <f t="shared" si="61"/>
        <v>0</v>
      </c>
      <c r="E273" s="5">
        <f t="shared" si="61"/>
        <v>0</v>
      </c>
      <c r="F273" s="5">
        <f t="shared" si="61"/>
        <v>0</v>
      </c>
    </row>
    <row r="274" spans="1:6" ht="26.25">
      <c r="A274" s="7" t="s">
        <v>264</v>
      </c>
      <c r="B274" s="4" t="s">
        <v>265</v>
      </c>
      <c r="C274" s="5">
        <f t="shared" si="61"/>
        <v>0</v>
      </c>
      <c r="D274" s="5">
        <f t="shared" si="61"/>
        <v>0</v>
      </c>
      <c r="E274" s="5">
        <f t="shared" si="61"/>
        <v>0</v>
      </c>
      <c r="F274" s="5">
        <f t="shared" si="61"/>
        <v>0</v>
      </c>
    </row>
    <row r="275" spans="1:6" ht="26.25">
      <c r="A275" s="7" t="s">
        <v>270</v>
      </c>
      <c r="B275" s="4" t="s">
        <v>271</v>
      </c>
      <c r="C275" s="5">
        <f t="shared" si="61"/>
        <v>0</v>
      </c>
      <c r="D275" s="5">
        <f t="shared" si="61"/>
        <v>0</v>
      </c>
      <c r="E275" s="5">
        <f t="shared" si="61"/>
        <v>0</v>
      </c>
      <c r="F275" s="5">
        <f t="shared" si="61"/>
        <v>0</v>
      </c>
    </row>
    <row r="276" spans="1:6" ht="12.75">
      <c r="A276" s="7" t="s">
        <v>272</v>
      </c>
      <c r="B276" s="4" t="s">
        <v>273</v>
      </c>
      <c r="C276" s="5">
        <f>C483</f>
        <v>0</v>
      </c>
      <c r="D276" s="5">
        <f>D483</f>
        <v>0</v>
      </c>
      <c r="E276" s="5">
        <f>E483</f>
        <v>0</v>
      </c>
      <c r="F276" s="5">
        <f>F483</f>
        <v>0</v>
      </c>
    </row>
    <row r="277" spans="1:6" ht="26.25">
      <c r="A277" s="7" t="s">
        <v>274</v>
      </c>
      <c r="B277" s="4" t="s">
        <v>89</v>
      </c>
      <c r="C277" s="5">
        <f>C278+C281</f>
        <v>0</v>
      </c>
      <c r="D277" s="5">
        <f>D278+D281</f>
        <v>0</v>
      </c>
      <c r="E277" s="5">
        <f>E278+E281</f>
        <v>0</v>
      </c>
      <c r="F277" s="5">
        <f>F278+F281</f>
        <v>0</v>
      </c>
    </row>
    <row r="278" spans="1:6" ht="52.5">
      <c r="A278" s="7" t="s">
        <v>291</v>
      </c>
      <c r="B278" s="4" t="s">
        <v>292</v>
      </c>
      <c r="C278" s="5">
        <f aca="true" t="shared" si="62" ref="C278:F279">C279</f>
        <v>0</v>
      </c>
      <c r="D278" s="5">
        <f t="shared" si="62"/>
        <v>0</v>
      </c>
      <c r="E278" s="5">
        <f t="shared" si="62"/>
        <v>0</v>
      </c>
      <c r="F278" s="5">
        <f t="shared" si="62"/>
        <v>0</v>
      </c>
    </row>
    <row r="279" spans="1:6" ht="26.25">
      <c r="A279" s="7" t="s">
        <v>293</v>
      </c>
      <c r="B279" s="4" t="s">
        <v>294</v>
      </c>
      <c r="C279" s="5">
        <f t="shared" si="62"/>
        <v>0</v>
      </c>
      <c r="D279" s="5">
        <f t="shared" si="62"/>
        <v>0</v>
      </c>
      <c r="E279" s="5">
        <f t="shared" si="62"/>
        <v>0</v>
      </c>
      <c r="F279" s="5">
        <f t="shared" si="62"/>
        <v>0</v>
      </c>
    </row>
    <row r="280" spans="1:6" ht="12.75">
      <c r="A280" s="7" t="s">
        <v>295</v>
      </c>
      <c r="B280" s="4" t="s">
        <v>296</v>
      </c>
      <c r="C280" s="5">
        <f>C654</f>
        <v>0</v>
      </c>
      <c r="D280" s="5">
        <f>D654</f>
        <v>0</v>
      </c>
      <c r="E280" s="5">
        <f>E654</f>
        <v>0</v>
      </c>
      <c r="F280" s="5">
        <f>F654</f>
        <v>0</v>
      </c>
    </row>
    <row r="281" spans="1:6" ht="12.75">
      <c r="A281" s="7" t="s">
        <v>98</v>
      </c>
      <c r="B281" s="4" t="s">
        <v>99</v>
      </c>
      <c r="C281" s="5">
        <f aca="true" t="shared" si="63" ref="C281:F282">C282</f>
        <v>0</v>
      </c>
      <c r="D281" s="5">
        <f t="shared" si="63"/>
        <v>0</v>
      </c>
      <c r="E281" s="5">
        <f t="shared" si="63"/>
        <v>0</v>
      </c>
      <c r="F281" s="5">
        <f t="shared" si="63"/>
        <v>0</v>
      </c>
    </row>
    <row r="282" spans="1:6" ht="12.75">
      <c r="A282" s="7" t="s">
        <v>100</v>
      </c>
      <c r="B282" s="4" t="s">
        <v>101</v>
      </c>
      <c r="C282" s="5">
        <f t="shared" si="63"/>
        <v>0</v>
      </c>
      <c r="D282" s="5">
        <f t="shared" si="63"/>
        <v>0</v>
      </c>
      <c r="E282" s="5">
        <f t="shared" si="63"/>
        <v>0</v>
      </c>
      <c r="F282" s="5">
        <f t="shared" si="63"/>
        <v>0</v>
      </c>
    </row>
    <row r="283" spans="1:6" ht="12.75">
      <c r="A283" s="7" t="s">
        <v>102</v>
      </c>
      <c r="B283" s="4" t="s">
        <v>103</v>
      </c>
      <c r="C283" s="5">
        <f>C285+C284</f>
        <v>0</v>
      </c>
      <c r="D283" s="5">
        <f>D285+D284</f>
        <v>0</v>
      </c>
      <c r="E283" s="5">
        <f>E285+E284</f>
        <v>0</v>
      </c>
      <c r="F283" s="5">
        <f>F285+F284</f>
        <v>0</v>
      </c>
    </row>
    <row r="284" spans="1:6" ht="12.75">
      <c r="A284" s="7" t="s">
        <v>106</v>
      </c>
      <c r="B284" s="4" t="s">
        <v>107</v>
      </c>
      <c r="C284" s="5">
        <f aca="true" t="shared" si="64" ref="C284:E285">C658</f>
        <v>0</v>
      </c>
      <c r="D284" s="5">
        <f t="shared" si="64"/>
        <v>0</v>
      </c>
      <c r="E284" s="5">
        <f t="shared" si="64"/>
        <v>0</v>
      </c>
      <c r="F284" s="5">
        <f>F658</f>
        <v>0</v>
      </c>
    </row>
    <row r="285" spans="1:6" ht="12.75">
      <c r="A285" s="7" t="s">
        <v>110</v>
      </c>
      <c r="B285" s="4" t="s">
        <v>111</v>
      </c>
      <c r="C285" s="5">
        <f t="shared" si="64"/>
        <v>0</v>
      </c>
      <c r="D285" s="5">
        <f t="shared" si="64"/>
        <v>0</v>
      </c>
      <c r="E285" s="5">
        <f t="shared" si="64"/>
        <v>0</v>
      </c>
      <c r="F285" s="5">
        <f>F659</f>
        <v>0</v>
      </c>
    </row>
    <row r="286" spans="1:6" ht="26.25">
      <c r="A286" s="7" t="s">
        <v>329</v>
      </c>
      <c r="B286" s="4" t="s">
        <v>330</v>
      </c>
      <c r="C286" s="5">
        <f>C287+C290+C321</f>
        <v>198823000</v>
      </c>
      <c r="D286" s="5">
        <f>D287+D290+D321</f>
        <v>132978000</v>
      </c>
      <c r="E286" s="5">
        <f>E287+E290+E321</f>
        <v>133290000</v>
      </c>
      <c r="F286" s="5">
        <f>F287+F290+F321</f>
        <v>133596000</v>
      </c>
    </row>
    <row r="287" spans="1:6" ht="26.25">
      <c r="A287" s="7" t="s">
        <v>331</v>
      </c>
      <c r="B287" s="4" t="s">
        <v>332</v>
      </c>
      <c r="C287" s="5">
        <f aca="true" t="shared" si="65" ref="C287:F288">C288</f>
        <v>205000</v>
      </c>
      <c r="D287" s="5">
        <f t="shared" si="65"/>
        <v>105000</v>
      </c>
      <c r="E287" s="5">
        <f t="shared" si="65"/>
        <v>105000</v>
      </c>
      <c r="F287" s="5">
        <f t="shared" si="65"/>
        <v>105000</v>
      </c>
    </row>
    <row r="288" spans="1:6" ht="12.75">
      <c r="A288" s="7" t="s">
        <v>221</v>
      </c>
      <c r="B288" s="4" t="s">
        <v>222</v>
      </c>
      <c r="C288" s="5">
        <f t="shared" si="65"/>
        <v>205000</v>
      </c>
      <c r="D288" s="5">
        <f t="shared" si="65"/>
        <v>105000</v>
      </c>
      <c r="E288" s="5">
        <f t="shared" si="65"/>
        <v>105000</v>
      </c>
      <c r="F288" s="5">
        <f t="shared" si="65"/>
        <v>105000</v>
      </c>
    </row>
    <row r="289" spans="1:6" ht="26.25">
      <c r="A289" s="7" t="s">
        <v>80</v>
      </c>
      <c r="B289" s="4" t="s">
        <v>81</v>
      </c>
      <c r="C289" s="5">
        <f>C487</f>
        <v>205000</v>
      </c>
      <c r="D289" s="5">
        <f>D487</f>
        <v>105000</v>
      </c>
      <c r="E289" s="5">
        <f>E487</f>
        <v>105000</v>
      </c>
      <c r="F289" s="5">
        <f>F487</f>
        <v>105000</v>
      </c>
    </row>
    <row r="290" spans="1:6" ht="12.75">
      <c r="A290" s="7" t="s">
        <v>333</v>
      </c>
      <c r="B290" s="4" t="s">
        <v>334</v>
      </c>
      <c r="C290" s="5">
        <f>C291+C303</f>
        <v>189050000</v>
      </c>
      <c r="D290" s="5">
        <f>D291+D303</f>
        <v>125061000</v>
      </c>
      <c r="E290" s="5">
        <f>E291+E303</f>
        <v>125178000</v>
      </c>
      <c r="F290" s="5">
        <f>F291+F303</f>
        <v>125293000</v>
      </c>
    </row>
    <row r="291" spans="1:6" ht="12.75">
      <c r="A291" s="7" t="s">
        <v>221</v>
      </c>
      <c r="B291" s="4" t="s">
        <v>222</v>
      </c>
      <c r="C291" s="5">
        <f>C292+C293+C297</f>
        <v>42094000</v>
      </c>
      <c r="D291" s="5">
        <f>D292+D293+D297</f>
        <v>52855000</v>
      </c>
      <c r="E291" s="5">
        <f>E292+E293+E297</f>
        <v>52972000</v>
      </c>
      <c r="F291" s="5">
        <f>F292+F293+F297</f>
        <v>53087000</v>
      </c>
    </row>
    <row r="292" spans="1:6" ht="26.25">
      <c r="A292" s="7" t="s">
        <v>80</v>
      </c>
      <c r="B292" s="4" t="s">
        <v>81</v>
      </c>
      <c r="C292" s="5">
        <f>C490</f>
        <v>29114000</v>
      </c>
      <c r="D292" s="5">
        <f>D490</f>
        <v>43060000</v>
      </c>
      <c r="E292" s="5">
        <f>E490</f>
        <v>43060000</v>
      </c>
      <c r="F292" s="5">
        <f>F490</f>
        <v>43060000</v>
      </c>
    </row>
    <row r="293" spans="1:6" ht="12.75">
      <c r="A293" s="7" t="s">
        <v>242</v>
      </c>
      <c r="B293" s="4" t="s">
        <v>243</v>
      </c>
      <c r="C293" s="5">
        <f>C294</f>
        <v>8500000</v>
      </c>
      <c r="D293" s="5">
        <f>D294</f>
        <v>5111000</v>
      </c>
      <c r="E293" s="5">
        <f>E294</f>
        <v>5111000</v>
      </c>
      <c r="F293" s="5">
        <f>F294</f>
        <v>5111000</v>
      </c>
    </row>
    <row r="294" spans="1:6" ht="12.75">
      <c r="A294" s="7" t="s">
        <v>244</v>
      </c>
      <c r="B294" s="4" t="s">
        <v>245</v>
      </c>
      <c r="C294" s="5">
        <f>C295+C296</f>
        <v>8500000</v>
      </c>
      <c r="D294" s="5">
        <f>D295+D296</f>
        <v>5111000</v>
      </c>
      <c r="E294" s="5">
        <f>E295+E296</f>
        <v>5111000</v>
      </c>
      <c r="F294" s="5">
        <f>F295+F296</f>
        <v>5111000</v>
      </c>
    </row>
    <row r="295" spans="1:6" ht="12.75">
      <c r="A295" s="7" t="s">
        <v>246</v>
      </c>
      <c r="B295" s="4" t="s">
        <v>247</v>
      </c>
      <c r="C295" s="5">
        <f aca="true" t="shared" si="66" ref="C295:F296">C493</f>
        <v>6500000</v>
      </c>
      <c r="D295" s="5">
        <f t="shared" si="66"/>
        <v>5111000</v>
      </c>
      <c r="E295" s="5">
        <f t="shared" si="66"/>
        <v>5111000</v>
      </c>
      <c r="F295" s="5">
        <f t="shared" si="66"/>
        <v>5111000</v>
      </c>
    </row>
    <row r="296" spans="1:6" ht="26.25">
      <c r="A296" s="7" t="s">
        <v>431</v>
      </c>
      <c r="B296" s="4" t="s">
        <v>432</v>
      </c>
      <c r="C296" s="5">
        <f t="shared" si="66"/>
        <v>2000000</v>
      </c>
      <c r="D296" s="5">
        <f t="shared" si="66"/>
        <v>0</v>
      </c>
      <c r="E296" s="5">
        <f t="shared" si="66"/>
        <v>0</v>
      </c>
      <c r="F296" s="5">
        <f t="shared" si="66"/>
        <v>0</v>
      </c>
    </row>
    <row r="297" spans="1:6" ht="12.75">
      <c r="A297" s="7" t="s">
        <v>262</v>
      </c>
      <c r="B297" s="4" t="s">
        <v>263</v>
      </c>
      <c r="C297" s="5">
        <f>C298</f>
        <v>4480000</v>
      </c>
      <c r="D297" s="5">
        <f>D298</f>
        <v>4684000</v>
      </c>
      <c r="E297" s="5">
        <f>E298</f>
        <v>4801000</v>
      </c>
      <c r="F297" s="5">
        <f>F298</f>
        <v>4916000</v>
      </c>
    </row>
    <row r="298" spans="1:6" ht="26.25">
      <c r="A298" s="7" t="s">
        <v>264</v>
      </c>
      <c r="B298" s="4" t="s">
        <v>265</v>
      </c>
      <c r="C298" s="5">
        <f>C299+C301</f>
        <v>4480000</v>
      </c>
      <c r="D298" s="5">
        <f>D299+D301</f>
        <v>4684000</v>
      </c>
      <c r="E298" s="5">
        <f>E299+E301</f>
        <v>4801000</v>
      </c>
      <c r="F298" s="5">
        <f>F299+F301</f>
        <v>4916000</v>
      </c>
    </row>
    <row r="299" spans="1:6" ht="26.25">
      <c r="A299" s="7" t="s">
        <v>266</v>
      </c>
      <c r="B299" s="4" t="s">
        <v>267</v>
      </c>
      <c r="C299" s="5">
        <f>C300</f>
        <v>1088000</v>
      </c>
      <c r="D299" s="5">
        <f>D300</f>
        <v>1120000</v>
      </c>
      <c r="E299" s="5">
        <f>E300</f>
        <v>1148000</v>
      </c>
      <c r="F299" s="5">
        <f>F300</f>
        <v>1176000</v>
      </c>
    </row>
    <row r="300" spans="1:6" ht="26.25">
      <c r="A300" s="7" t="s">
        <v>268</v>
      </c>
      <c r="B300" s="4" t="s">
        <v>269</v>
      </c>
      <c r="C300" s="5">
        <f>C498</f>
        <v>1088000</v>
      </c>
      <c r="D300" s="5">
        <f>D498</f>
        <v>1120000</v>
      </c>
      <c r="E300" s="5">
        <f>E498</f>
        <v>1148000</v>
      </c>
      <c r="F300" s="5">
        <f>F498</f>
        <v>1176000</v>
      </c>
    </row>
    <row r="301" spans="1:6" ht="26.25">
      <c r="A301" s="7" t="s">
        <v>270</v>
      </c>
      <c r="B301" s="4" t="s">
        <v>271</v>
      </c>
      <c r="C301" s="5">
        <f>C302</f>
        <v>3392000</v>
      </c>
      <c r="D301" s="5">
        <f>D302</f>
        <v>3564000</v>
      </c>
      <c r="E301" s="5">
        <f>E302</f>
        <v>3653000</v>
      </c>
      <c r="F301" s="5">
        <f>F302</f>
        <v>3740000</v>
      </c>
    </row>
    <row r="302" spans="1:6" ht="12.75">
      <c r="A302" s="7" t="s">
        <v>272</v>
      </c>
      <c r="B302" s="4" t="s">
        <v>273</v>
      </c>
      <c r="C302" s="5">
        <f>C500</f>
        <v>3392000</v>
      </c>
      <c r="D302" s="5">
        <f>D500</f>
        <v>3564000</v>
      </c>
      <c r="E302" s="5">
        <f>E500</f>
        <v>3653000</v>
      </c>
      <c r="F302" s="5">
        <f>F500</f>
        <v>3740000</v>
      </c>
    </row>
    <row r="303" spans="1:6" ht="26.25">
      <c r="A303" s="7" t="s">
        <v>274</v>
      </c>
      <c r="B303" s="4" t="s">
        <v>89</v>
      </c>
      <c r="C303" s="5">
        <f>C304+C307+C311+C316</f>
        <v>146956000</v>
      </c>
      <c r="D303" s="5">
        <f>D304+D307+D311+D316</f>
        <v>72206000</v>
      </c>
      <c r="E303" s="5">
        <f>E304+E307+E311+E316</f>
        <v>72206000</v>
      </c>
      <c r="F303" s="5">
        <f>F304+F307+F311+F316</f>
        <v>72206000</v>
      </c>
    </row>
    <row r="304" spans="1:6" ht="26.25">
      <c r="A304" s="7" t="s">
        <v>275</v>
      </c>
      <c r="B304" s="4" t="s">
        <v>276</v>
      </c>
      <c r="C304" s="5">
        <f aca="true" t="shared" si="67" ref="C304:F305">C305</f>
        <v>0</v>
      </c>
      <c r="D304" s="5">
        <f t="shared" si="67"/>
        <v>0</v>
      </c>
      <c r="E304" s="5">
        <f t="shared" si="67"/>
        <v>0</v>
      </c>
      <c r="F304" s="5">
        <f t="shared" si="67"/>
        <v>0</v>
      </c>
    </row>
    <row r="305" spans="1:6" ht="12.75">
      <c r="A305" s="7" t="s">
        <v>277</v>
      </c>
      <c r="B305" s="4" t="s">
        <v>278</v>
      </c>
      <c r="C305" s="5">
        <f t="shared" si="67"/>
        <v>0</v>
      </c>
      <c r="D305" s="5">
        <f t="shared" si="67"/>
        <v>0</v>
      </c>
      <c r="E305" s="5">
        <f t="shared" si="67"/>
        <v>0</v>
      </c>
      <c r="F305" s="5">
        <f t="shared" si="67"/>
        <v>0</v>
      </c>
    </row>
    <row r="306" spans="1:6" ht="12.75">
      <c r="A306" s="7" t="s">
        <v>281</v>
      </c>
      <c r="B306" s="4" t="s">
        <v>282</v>
      </c>
      <c r="C306" s="5">
        <f>C665</f>
        <v>0</v>
      </c>
      <c r="D306" s="5">
        <f>D665</f>
        <v>0</v>
      </c>
      <c r="E306" s="5">
        <f>E665</f>
        <v>0</v>
      </c>
      <c r="F306" s="5">
        <f>F665</f>
        <v>0</v>
      </c>
    </row>
    <row r="307" spans="1:6" ht="12.75">
      <c r="A307" s="7" t="s">
        <v>283</v>
      </c>
      <c r="B307" s="4" t="s">
        <v>284</v>
      </c>
      <c r="C307" s="5">
        <f>C308</f>
        <v>13172000</v>
      </c>
      <c r="D307" s="5">
        <f>D308</f>
        <v>6901000</v>
      </c>
      <c r="E307" s="5">
        <f>E308</f>
        <v>6901000</v>
      </c>
      <c r="F307" s="5">
        <f>F308</f>
        <v>6901000</v>
      </c>
    </row>
    <row r="308" spans="1:6" ht="39">
      <c r="A308" s="7" t="s">
        <v>285</v>
      </c>
      <c r="B308" s="4" t="s">
        <v>286</v>
      </c>
      <c r="C308" s="5">
        <f>C310+C309</f>
        <v>13172000</v>
      </c>
      <c r="D308" s="5">
        <f>D310+D309</f>
        <v>6901000</v>
      </c>
      <c r="E308" s="5">
        <f>E310+E309</f>
        <v>6901000</v>
      </c>
      <c r="F308" s="5">
        <f>F310+F309</f>
        <v>6901000</v>
      </c>
    </row>
    <row r="309" spans="1:6" ht="12.75">
      <c r="A309" s="7" t="s">
        <v>287</v>
      </c>
      <c r="B309" s="4" t="s">
        <v>288</v>
      </c>
      <c r="C309" s="5">
        <f aca="true" t="shared" si="68" ref="C309:F310">C668</f>
        <v>1290000</v>
      </c>
      <c r="D309" s="5">
        <f t="shared" si="68"/>
        <v>38000</v>
      </c>
      <c r="E309" s="5">
        <f t="shared" si="68"/>
        <v>38000</v>
      </c>
      <c r="F309" s="5">
        <f t="shared" si="68"/>
        <v>38000</v>
      </c>
    </row>
    <row r="310" spans="1:6" ht="12.75">
      <c r="A310" s="7" t="s">
        <v>289</v>
      </c>
      <c r="B310" s="4" t="s">
        <v>290</v>
      </c>
      <c r="C310" s="5">
        <f t="shared" si="68"/>
        <v>11882000</v>
      </c>
      <c r="D310" s="5">
        <f t="shared" si="68"/>
        <v>6863000</v>
      </c>
      <c r="E310" s="5">
        <f t="shared" si="68"/>
        <v>6863000</v>
      </c>
      <c r="F310" s="5">
        <f t="shared" si="68"/>
        <v>6863000</v>
      </c>
    </row>
    <row r="311" spans="1:6" ht="39">
      <c r="A311" s="7" t="s">
        <v>90</v>
      </c>
      <c r="B311" s="4" t="s">
        <v>91</v>
      </c>
      <c r="C311" s="5">
        <f>C312</f>
        <v>83242000</v>
      </c>
      <c r="D311" s="5">
        <f>D312</f>
        <v>41273000</v>
      </c>
      <c r="E311" s="5">
        <f>E312</f>
        <v>41273000</v>
      </c>
      <c r="F311" s="5">
        <f>F312</f>
        <v>41273000</v>
      </c>
    </row>
    <row r="312" spans="1:6" ht="26.25">
      <c r="A312" s="7" t="s">
        <v>92</v>
      </c>
      <c r="B312" s="4" t="s">
        <v>93</v>
      </c>
      <c r="C312" s="5">
        <f>C313+C314+C315</f>
        <v>83242000</v>
      </c>
      <c r="D312" s="5">
        <f>D313+D314+D315</f>
        <v>41273000</v>
      </c>
      <c r="E312" s="5">
        <f>E313+E314+E315</f>
        <v>41273000</v>
      </c>
      <c r="F312" s="5">
        <f>F313+F314+F315</f>
        <v>41273000</v>
      </c>
    </row>
    <row r="313" spans="1:6" ht="12.75">
      <c r="A313" s="7" t="s">
        <v>94</v>
      </c>
      <c r="B313" s="4" t="s">
        <v>95</v>
      </c>
      <c r="C313" s="5">
        <f aca="true" t="shared" si="69" ref="C313:F315">C672</f>
        <v>11879000</v>
      </c>
      <c r="D313" s="5">
        <f t="shared" si="69"/>
        <v>6191000</v>
      </c>
      <c r="E313" s="5">
        <f t="shared" si="69"/>
        <v>6191000</v>
      </c>
      <c r="F313" s="5">
        <f t="shared" si="69"/>
        <v>6191000</v>
      </c>
    </row>
    <row r="314" spans="1:6" ht="12.75">
      <c r="A314" s="7" t="s">
        <v>96</v>
      </c>
      <c r="B314" s="4" t="s">
        <v>97</v>
      </c>
      <c r="C314" s="5">
        <f t="shared" si="69"/>
        <v>67311000</v>
      </c>
      <c r="D314" s="5">
        <f t="shared" si="69"/>
        <v>35082000</v>
      </c>
      <c r="E314" s="5">
        <f t="shared" si="69"/>
        <v>35082000</v>
      </c>
      <c r="F314" s="5">
        <f t="shared" si="69"/>
        <v>35082000</v>
      </c>
    </row>
    <row r="315" spans="1:6" ht="12.75">
      <c r="A315" s="7" t="s">
        <v>295</v>
      </c>
      <c r="B315" s="4" t="s">
        <v>297</v>
      </c>
      <c r="C315" s="5">
        <f t="shared" si="69"/>
        <v>4052000</v>
      </c>
      <c r="D315" s="5">
        <f t="shared" si="69"/>
        <v>0</v>
      </c>
      <c r="E315" s="5">
        <f t="shared" si="69"/>
        <v>0</v>
      </c>
      <c r="F315" s="5">
        <f t="shared" si="69"/>
        <v>0</v>
      </c>
    </row>
    <row r="316" spans="1:6" ht="12.75">
      <c r="A316" s="7" t="s">
        <v>98</v>
      </c>
      <c r="B316" s="4" t="s">
        <v>99</v>
      </c>
      <c r="C316" s="5">
        <f aca="true" t="shared" si="70" ref="C316:F317">C317</f>
        <v>50542000</v>
      </c>
      <c r="D316" s="5">
        <f t="shared" si="70"/>
        <v>24032000</v>
      </c>
      <c r="E316" s="5">
        <f t="shared" si="70"/>
        <v>24032000</v>
      </c>
      <c r="F316" s="5">
        <f t="shared" si="70"/>
        <v>24032000</v>
      </c>
    </row>
    <row r="317" spans="1:6" ht="12.75">
      <c r="A317" s="7" t="s">
        <v>100</v>
      </c>
      <c r="B317" s="4" t="s">
        <v>101</v>
      </c>
      <c r="C317" s="5">
        <f t="shared" si="70"/>
        <v>50542000</v>
      </c>
      <c r="D317" s="5">
        <f t="shared" si="70"/>
        <v>24032000</v>
      </c>
      <c r="E317" s="5">
        <f t="shared" si="70"/>
        <v>24032000</v>
      </c>
      <c r="F317" s="5">
        <f t="shared" si="70"/>
        <v>24032000</v>
      </c>
    </row>
    <row r="318" spans="1:6" ht="12.75">
      <c r="A318" s="7" t="s">
        <v>102</v>
      </c>
      <c r="B318" s="4" t="s">
        <v>103</v>
      </c>
      <c r="C318" s="5">
        <f>C319+C320</f>
        <v>50542000</v>
      </c>
      <c r="D318" s="5">
        <f>D319+D320</f>
        <v>24032000</v>
      </c>
      <c r="E318" s="5">
        <f>E319+E320</f>
        <v>24032000</v>
      </c>
      <c r="F318" s="5">
        <f>F319+F320</f>
        <v>24032000</v>
      </c>
    </row>
    <row r="319" spans="1:6" ht="12.75">
      <c r="A319" s="7" t="s">
        <v>106</v>
      </c>
      <c r="B319" s="4" t="s">
        <v>107</v>
      </c>
      <c r="C319" s="5">
        <f aca="true" t="shared" si="71" ref="C319:F320">C678</f>
        <v>1000000</v>
      </c>
      <c r="D319" s="5">
        <f t="shared" si="71"/>
        <v>445000</v>
      </c>
      <c r="E319" s="5">
        <f t="shared" si="71"/>
        <v>445000</v>
      </c>
      <c r="F319" s="5">
        <f t="shared" si="71"/>
        <v>445000</v>
      </c>
    </row>
    <row r="320" spans="1:6" ht="12.75">
      <c r="A320" s="7" t="s">
        <v>110</v>
      </c>
      <c r="B320" s="4" t="s">
        <v>111</v>
      </c>
      <c r="C320" s="5">
        <f t="shared" si="71"/>
        <v>49542000</v>
      </c>
      <c r="D320" s="5">
        <f t="shared" si="71"/>
        <v>23587000</v>
      </c>
      <c r="E320" s="5">
        <f t="shared" si="71"/>
        <v>23587000</v>
      </c>
      <c r="F320" s="5">
        <f t="shared" si="71"/>
        <v>23587000</v>
      </c>
    </row>
    <row r="321" spans="1:6" ht="26.25">
      <c r="A321" s="7" t="s">
        <v>335</v>
      </c>
      <c r="B321" s="4" t="s">
        <v>336</v>
      </c>
      <c r="C321" s="5">
        <f>C322+C330</f>
        <v>9568000</v>
      </c>
      <c r="D321" s="5">
        <f>D322+D330</f>
        <v>7812000</v>
      </c>
      <c r="E321" s="5">
        <f>E322+E330</f>
        <v>8007000</v>
      </c>
      <c r="F321" s="5">
        <f>F322+F330</f>
        <v>8198000</v>
      </c>
    </row>
    <row r="322" spans="1:6" ht="12.75">
      <c r="A322" s="7" t="s">
        <v>221</v>
      </c>
      <c r="B322" s="4" t="s">
        <v>222</v>
      </c>
      <c r="C322" s="5">
        <f>C323+C324+C328</f>
        <v>9568000</v>
      </c>
      <c r="D322" s="5">
        <f>D323+D324+D328</f>
        <v>7633000</v>
      </c>
      <c r="E322" s="5">
        <f>E323+E324+E328</f>
        <v>7824000</v>
      </c>
      <c r="F322" s="5">
        <f>F323+F324+F328</f>
        <v>8011000</v>
      </c>
    </row>
    <row r="323" spans="1:6" ht="26.25">
      <c r="A323" s="7" t="s">
        <v>80</v>
      </c>
      <c r="B323" s="4" t="s">
        <v>81</v>
      </c>
      <c r="C323" s="5">
        <f>C503</f>
        <v>6918000</v>
      </c>
      <c r="D323" s="5">
        <f>D503</f>
        <v>6612000</v>
      </c>
      <c r="E323" s="5">
        <f>E503</f>
        <v>6777000</v>
      </c>
      <c r="F323" s="5">
        <f>F503</f>
        <v>6939000</v>
      </c>
    </row>
    <row r="324" spans="1:6" ht="26.25">
      <c r="A324" s="7" t="s">
        <v>232</v>
      </c>
      <c r="B324" s="4" t="s">
        <v>233</v>
      </c>
      <c r="C324" s="5">
        <f>C325</f>
        <v>250000</v>
      </c>
      <c r="D324" s="5">
        <f>D325</f>
        <v>259000</v>
      </c>
      <c r="E324" s="5">
        <f>E325</f>
        <v>266000</v>
      </c>
      <c r="F324" s="5">
        <f>F325</f>
        <v>273000</v>
      </c>
    </row>
    <row r="325" spans="1:6" ht="52.5">
      <c r="A325" s="7" t="s">
        <v>234</v>
      </c>
      <c r="B325" s="4" t="s">
        <v>235</v>
      </c>
      <c r="C325" s="5">
        <f>C326+C327</f>
        <v>250000</v>
      </c>
      <c r="D325" s="5">
        <f>D326+D327</f>
        <v>259000</v>
      </c>
      <c r="E325" s="5">
        <f>E326+E327</f>
        <v>266000</v>
      </c>
      <c r="F325" s="5">
        <f>F326+F327</f>
        <v>273000</v>
      </c>
    </row>
    <row r="326" spans="1:6" ht="12.75">
      <c r="A326" s="7" t="s">
        <v>236</v>
      </c>
      <c r="B326" s="4" t="s">
        <v>237</v>
      </c>
      <c r="C326" s="5">
        <f aca="true" t="shared" si="72" ref="C326:F327">C506</f>
        <v>0</v>
      </c>
      <c r="D326" s="5">
        <f t="shared" si="72"/>
        <v>7000</v>
      </c>
      <c r="E326" s="5">
        <f t="shared" si="72"/>
        <v>8000</v>
      </c>
      <c r="F326" s="5">
        <f t="shared" si="72"/>
        <v>8000</v>
      </c>
    </row>
    <row r="327" spans="1:6" ht="12.75">
      <c r="A327" s="7" t="s">
        <v>238</v>
      </c>
      <c r="B327" s="4" t="s">
        <v>239</v>
      </c>
      <c r="C327" s="5">
        <f t="shared" si="72"/>
        <v>250000</v>
      </c>
      <c r="D327" s="5">
        <f t="shared" si="72"/>
        <v>252000</v>
      </c>
      <c r="E327" s="5">
        <f t="shared" si="72"/>
        <v>258000</v>
      </c>
      <c r="F327" s="5">
        <f t="shared" si="72"/>
        <v>265000</v>
      </c>
    </row>
    <row r="328" spans="1:6" ht="39">
      <c r="A328" s="7" t="s">
        <v>82</v>
      </c>
      <c r="B328" s="4" t="s">
        <v>83</v>
      </c>
      <c r="C328" s="5">
        <f>C329</f>
        <v>2400000</v>
      </c>
      <c r="D328" s="5">
        <f>D329</f>
        <v>762000</v>
      </c>
      <c r="E328" s="5">
        <f>E329</f>
        <v>781000</v>
      </c>
      <c r="F328" s="5">
        <f>F329</f>
        <v>799000</v>
      </c>
    </row>
    <row r="329" spans="1:6" ht="12.75">
      <c r="A329" s="7" t="s">
        <v>256</v>
      </c>
      <c r="B329" s="4" t="s">
        <v>257</v>
      </c>
      <c r="C329" s="5">
        <f>C509</f>
        <v>2400000</v>
      </c>
      <c r="D329" s="5">
        <f>D509</f>
        <v>762000</v>
      </c>
      <c r="E329" s="5">
        <f>E509</f>
        <v>781000</v>
      </c>
      <c r="F329" s="5">
        <f>F509</f>
        <v>799000</v>
      </c>
    </row>
    <row r="330" spans="1:6" ht="26.25">
      <c r="A330" s="7" t="s">
        <v>274</v>
      </c>
      <c r="B330" s="4" t="s">
        <v>89</v>
      </c>
      <c r="C330" s="5">
        <f aca="true" t="shared" si="73" ref="C330:F332">C331</f>
        <v>0</v>
      </c>
      <c r="D330" s="5">
        <f t="shared" si="73"/>
        <v>179000</v>
      </c>
      <c r="E330" s="5">
        <f t="shared" si="73"/>
        <v>183000</v>
      </c>
      <c r="F330" s="5">
        <f t="shared" si="73"/>
        <v>187000</v>
      </c>
    </row>
    <row r="331" spans="1:6" ht="12.75">
      <c r="A331" s="7" t="s">
        <v>98</v>
      </c>
      <c r="B331" s="4" t="s">
        <v>99</v>
      </c>
      <c r="C331" s="5">
        <f t="shared" si="73"/>
        <v>0</v>
      </c>
      <c r="D331" s="5">
        <f t="shared" si="73"/>
        <v>179000</v>
      </c>
      <c r="E331" s="5">
        <f t="shared" si="73"/>
        <v>183000</v>
      </c>
      <c r="F331" s="5">
        <f t="shared" si="73"/>
        <v>187000</v>
      </c>
    </row>
    <row r="332" spans="1:6" ht="12.75">
      <c r="A332" s="7" t="s">
        <v>100</v>
      </c>
      <c r="B332" s="4" t="s">
        <v>101</v>
      </c>
      <c r="C332" s="5">
        <f t="shared" si="73"/>
        <v>0</v>
      </c>
      <c r="D332" s="5">
        <f t="shared" si="73"/>
        <v>179000</v>
      </c>
      <c r="E332" s="5">
        <f t="shared" si="73"/>
        <v>183000</v>
      </c>
      <c r="F332" s="5">
        <f t="shared" si="73"/>
        <v>187000</v>
      </c>
    </row>
    <row r="333" spans="1:6" ht="12.75">
      <c r="A333" s="7" t="s">
        <v>102</v>
      </c>
      <c r="B333" s="4" t="s">
        <v>103</v>
      </c>
      <c r="C333" s="5">
        <f>C335+C334</f>
        <v>0</v>
      </c>
      <c r="D333" s="5">
        <f>D335+D334</f>
        <v>179000</v>
      </c>
      <c r="E333" s="5">
        <f>E335+E334</f>
        <v>183000</v>
      </c>
      <c r="F333" s="5">
        <f>F335+F334</f>
        <v>187000</v>
      </c>
    </row>
    <row r="334" spans="1:6" ht="12.75">
      <c r="A334" s="7" t="s">
        <v>106</v>
      </c>
      <c r="B334" s="4" t="s">
        <v>107</v>
      </c>
      <c r="C334" s="5">
        <f aca="true" t="shared" si="74" ref="C334:F335">C685</f>
        <v>0</v>
      </c>
      <c r="D334" s="5">
        <f t="shared" si="74"/>
        <v>179000</v>
      </c>
      <c r="E334" s="5">
        <f t="shared" si="74"/>
        <v>183000</v>
      </c>
      <c r="F334" s="5">
        <f t="shared" si="74"/>
        <v>187000</v>
      </c>
    </row>
    <row r="335" spans="1:6" ht="12.75">
      <c r="A335" s="7" t="s">
        <v>110</v>
      </c>
      <c r="B335" s="4" t="s">
        <v>111</v>
      </c>
      <c r="C335" s="5">
        <f t="shared" si="74"/>
        <v>0</v>
      </c>
      <c r="D335" s="5">
        <f t="shared" si="74"/>
        <v>0</v>
      </c>
      <c r="E335" s="5">
        <f t="shared" si="74"/>
        <v>0</v>
      </c>
      <c r="F335" s="5">
        <f t="shared" si="74"/>
        <v>0</v>
      </c>
    </row>
    <row r="336" spans="1:6" ht="26.25">
      <c r="A336" s="7" t="s">
        <v>337</v>
      </c>
      <c r="B336" s="4" t="s">
        <v>141</v>
      </c>
      <c r="C336" s="5">
        <f>C338+C380</f>
        <v>701100000</v>
      </c>
      <c r="D336" s="5">
        <f>D338+D380</f>
        <v>711535000</v>
      </c>
      <c r="E336" s="5">
        <f>E338+E380</f>
        <v>724831000</v>
      </c>
      <c r="F336" s="5">
        <f>F338+F380</f>
        <v>737936000</v>
      </c>
    </row>
    <row r="337" spans="1:6" ht="12.75">
      <c r="A337" s="7" t="s">
        <v>338</v>
      </c>
      <c r="B337" s="4" t="s">
        <v>143</v>
      </c>
      <c r="C337" s="5">
        <f>C338-C346</f>
        <v>394183000</v>
      </c>
      <c r="D337" s="5">
        <f>D338-D346</f>
        <v>408585000</v>
      </c>
      <c r="E337" s="5">
        <f>E338-E346</f>
        <v>425000000</v>
      </c>
      <c r="F337" s="5">
        <f>F338-F346</f>
        <v>441287000</v>
      </c>
    </row>
    <row r="338" spans="1:6" ht="12.75">
      <c r="A338" s="7" t="s">
        <v>144</v>
      </c>
      <c r="B338" s="4" t="s">
        <v>6</v>
      </c>
      <c r="C338" s="5">
        <f>C339+C353</f>
        <v>562355000</v>
      </c>
      <c r="D338" s="5">
        <f>D339+D353</f>
        <v>558615000</v>
      </c>
      <c r="E338" s="5">
        <f>E339+E353</f>
        <v>568088000</v>
      </c>
      <c r="F338" s="5">
        <f>F339+F353</f>
        <v>577431000</v>
      </c>
    </row>
    <row r="339" spans="1:6" ht="12.75">
      <c r="A339" s="7" t="s">
        <v>145</v>
      </c>
      <c r="B339" s="4" t="s">
        <v>146</v>
      </c>
      <c r="C339" s="5">
        <f>C340+C345</f>
        <v>279302000</v>
      </c>
      <c r="D339" s="5">
        <f>D340+D345</f>
        <v>323628000</v>
      </c>
      <c r="E339" s="5">
        <f>E340+E345</f>
        <v>325632000</v>
      </c>
      <c r="F339" s="5">
        <f>F340+F345</f>
        <v>327610000</v>
      </c>
    </row>
    <row r="340" spans="1:6" ht="26.25">
      <c r="A340" s="7" t="s">
        <v>147</v>
      </c>
      <c r="B340" s="4" t="s">
        <v>148</v>
      </c>
      <c r="C340" s="5">
        <f aca="true" t="shared" si="75" ref="C340:F341">C341</f>
        <v>110030000</v>
      </c>
      <c r="D340" s="5">
        <f t="shared" si="75"/>
        <v>172131000</v>
      </c>
      <c r="E340" s="5">
        <f t="shared" si="75"/>
        <v>181040000</v>
      </c>
      <c r="F340" s="5">
        <f t="shared" si="75"/>
        <v>189925000</v>
      </c>
    </row>
    <row r="341" spans="1:6" ht="26.25">
      <c r="A341" s="7" t="s">
        <v>149</v>
      </c>
      <c r="B341" s="4" t="s">
        <v>150</v>
      </c>
      <c r="C341" s="5">
        <f t="shared" si="75"/>
        <v>110030000</v>
      </c>
      <c r="D341" s="5">
        <f t="shared" si="75"/>
        <v>172131000</v>
      </c>
      <c r="E341" s="5">
        <f t="shared" si="75"/>
        <v>181040000</v>
      </c>
      <c r="F341" s="5">
        <f t="shared" si="75"/>
        <v>189925000</v>
      </c>
    </row>
    <row r="342" spans="1:6" ht="26.25">
      <c r="A342" s="7" t="s">
        <v>151</v>
      </c>
      <c r="B342" s="4" t="s">
        <v>152</v>
      </c>
      <c r="C342" s="5">
        <f>C343+C344</f>
        <v>110030000</v>
      </c>
      <c r="D342" s="5">
        <f>D343+D344</f>
        <v>172131000</v>
      </c>
      <c r="E342" s="5">
        <f>E343+E344</f>
        <v>181040000</v>
      </c>
      <c r="F342" s="5">
        <f>F343+F344</f>
        <v>189925000</v>
      </c>
    </row>
    <row r="343" spans="1:6" ht="12.75">
      <c r="A343" s="7" t="s">
        <v>153</v>
      </c>
      <c r="B343" s="4" t="s">
        <v>154</v>
      </c>
      <c r="C343" s="5">
        <f>'sursa 02'!C295</f>
        <v>97607000</v>
      </c>
      <c r="D343" s="5">
        <f>'sursa 02'!D295</f>
        <v>150531000</v>
      </c>
      <c r="E343" s="5">
        <f>'sursa 02'!E295</f>
        <v>158090000</v>
      </c>
      <c r="F343" s="5">
        <f>'sursa 02'!F295</f>
        <v>165625000</v>
      </c>
    </row>
    <row r="344" spans="1:6" ht="26.25">
      <c r="A344" s="7" t="s">
        <v>155</v>
      </c>
      <c r="B344" s="4" t="s">
        <v>156</v>
      </c>
      <c r="C344" s="5">
        <f>'sursa 02'!C296</f>
        <v>12423000</v>
      </c>
      <c r="D344" s="5">
        <f>'sursa 02'!D296</f>
        <v>21600000</v>
      </c>
      <c r="E344" s="5">
        <f>'sursa 02'!E296</f>
        <v>22950000</v>
      </c>
      <c r="F344" s="5">
        <f>'sursa 02'!F296</f>
        <v>24300000</v>
      </c>
    </row>
    <row r="345" spans="1:6" ht="26.25">
      <c r="A345" s="7" t="s">
        <v>157</v>
      </c>
      <c r="B345" s="4" t="s">
        <v>158</v>
      </c>
      <c r="C345" s="5">
        <f>C346+C350</f>
        <v>169272000</v>
      </c>
      <c r="D345" s="5">
        <f>D346+D350</f>
        <v>151497000</v>
      </c>
      <c r="E345" s="5">
        <f>E346+E350</f>
        <v>144592000</v>
      </c>
      <c r="F345" s="5">
        <f>F346+F350</f>
        <v>137685000</v>
      </c>
    </row>
    <row r="346" spans="1:6" ht="26.25">
      <c r="A346" s="7" t="s">
        <v>159</v>
      </c>
      <c r="B346" s="4" t="s">
        <v>160</v>
      </c>
      <c r="C346" s="5">
        <f>C347+C348+C349</f>
        <v>168172000</v>
      </c>
      <c r="D346" s="5">
        <f>D347+D348+D349</f>
        <v>150030000</v>
      </c>
      <c r="E346" s="5">
        <f>E347+E348+E349</f>
        <v>143088000</v>
      </c>
      <c r="F346" s="5">
        <f>F347+F348+F349</f>
        <v>136144000</v>
      </c>
    </row>
    <row r="347" spans="1:6" ht="26.25">
      <c r="A347" s="7" t="s">
        <v>161</v>
      </c>
      <c r="B347" s="4" t="s">
        <v>162</v>
      </c>
      <c r="C347" s="5">
        <f>'sursa 02'!C299</f>
        <v>102487000</v>
      </c>
      <c r="D347" s="5">
        <f>'sursa 02'!D299</f>
        <v>106459000</v>
      </c>
      <c r="E347" s="5">
        <f>'sursa 02'!E299</f>
        <v>106520000</v>
      </c>
      <c r="F347" s="5">
        <f>'sursa 02'!F299</f>
        <v>106580000</v>
      </c>
    </row>
    <row r="348" spans="1:6" ht="12.75">
      <c r="A348" s="7" t="s">
        <v>163</v>
      </c>
      <c r="B348" s="4" t="s">
        <v>164</v>
      </c>
      <c r="C348" s="5">
        <f>'sursa 02'!C300</f>
        <v>9265000</v>
      </c>
      <c r="D348" s="5">
        <f>'sursa 02'!D300</f>
        <v>10795000</v>
      </c>
      <c r="E348" s="5">
        <f>'sursa 02'!E300</f>
        <v>10795000</v>
      </c>
      <c r="F348" s="5">
        <f>'sursa 02'!F300</f>
        <v>10795000</v>
      </c>
    </row>
    <row r="349" spans="1:6" ht="26.25">
      <c r="A349" s="7" t="s">
        <v>165</v>
      </c>
      <c r="B349" s="4" t="s">
        <v>166</v>
      </c>
      <c r="C349" s="5">
        <f>'sursa 02'!C301</f>
        <v>56420000</v>
      </c>
      <c r="D349" s="5">
        <f>'sursa 02'!D301</f>
        <v>32776000</v>
      </c>
      <c r="E349" s="5">
        <f>'sursa 02'!E301</f>
        <v>25773000</v>
      </c>
      <c r="F349" s="5">
        <f>'sursa 02'!F301</f>
        <v>18769000</v>
      </c>
    </row>
    <row r="350" spans="1:6" ht="39">
      <c r="A350" s="7" t="s">
        <v>167</v>
      </c>
      <c r="B350" s="4" t="s">
        <v>168</v>
      </c>
      <c r="C350" s="5">
        <f>C351+C352</f>
        <v>1100000</v>
      </c>
      <c r="D350" s="5">
        <f>D351+D352</f>
        <v>1467000</v>
      </c>
      <c r="E350" s="5">
        <f>E351+E352</f>
        <v>1504000</v>
      </c>
      <c r="F350" s="5">
        <f>F351+F352</f>
        <v>1541000</v>
      </c>
    </row>
    <row r="351" spans="1:6" ht="26.25">
      <c r="A351" s="7" t="s">
        <v>169</v>
      </c>
      <c r="B351" s="4" t="s">
        <v>170</v>
      </c>
      <c r="C351" s="5">
        <f>'sursa 02'!C303</f>
        <v>100000</v>
      </c>
      <c r="D351" s="5">
        <f>'sursa 02'!D303</f>
        <v>129000</v>
      </c>
      <c r="E351" s="5">
        <f>'sursa 02'!E303</f>
        <v>132000</v>
      </c>
      <c r="F351" s="5">
        <f>'sursa 02'!F303</f>
        <v>136000</v>
      </c>
    </row>
    <row r="352" spans="1:6" ht="26.25">
      <c r="A352" s="7" t="s">
        <v>171</v>
      </c>
      <c r="B352" s="4" t="s">
        <v>172</v>
      </c>
      <c r="C352" s="5">
        <f>'sursa 02'!C304</f>
        <v>1000000</v>
      </c>
      <c r="D352" s="5">
        <f>'sursa 02'!D304</f>
        <v>1338000</v>
      </c>
      <c r="E352" s="5">
        <f>'sursa 02'!E304</f>
        <v>1372000</v>
      </c>
      <c r="F352" s="5">
        <f>'sursa 02'!F304</f>
        <v>1405000</v>
      </c>
    </row>
    <row r="353" spans="1:6" ht="12.75">
      <c r="A353" s="7" t="s">
        <v>173</v>
      </c>
      <c r="B353" s="4" t="s">
        <v>8</v>
      </c>
      <c r="C353" s="5">
        <f>C354+C359</f>
        <v>283053000</v>
      </c>
      <c r="D353" s="5">
        <f>D354+D359</f>
        <v>234987000</v>
      </c>
      <c r="E353" s="5">
        <f>E354+E359</f>
        <v>242456000</v>
      </c>
      <c r="F353" s="5">
        <f>F354+F359</f>
        <v>249821000</v>
      </c>
    </row>
    <row r="354" spans="1:6" ht="12.75">
      <c r="A354" s="7" t="s">
        <v>174</v>
      </c>
      <c r="B354" s="4" t="s">
        <v>10</v>
      </c>
      <c r="C354" s="5">
        <f aca="true" t="shared" si="76" ref="C354:F356">C355</f>
        <v>1100000</v>
      </c>
      <c r="D354" s="5">
        <f t="shared" si="76"/>
        <v>1218000</v>
      </c>
      <c r="E354" s="5">
        <f t="shared" si="76"/>
        <v>1248000</v>
      </c>
      <c r="F354" s="5">
        <f t="shared" si="76"/>
        <v>1278000</v>
      </c>
    </row>
    <row r="355" spans="1:6" ht="26.25">
      <c r="A355" s="7" t="s">
        <v>175</v>
      </c>
      <c r="B355" s="4" t="s">
        <v>176</v>
      </c>
      <c r="C355" s="5">
        <f>C356+C358</f>
        <v>1100000</v>
      </c>
      <c r="D355" s="5">
        <f>D356+D358</f>
        <v>1218000</v>
      </c>
      <c r="E355" s="5">
        <f>E356+E358</f>
        <v>1248000</v>
      </c>
      <c r="F355" s="5">
        <f>F356+F358</f>
        <v>1278000</v>
      </c>
    </row>
    <row r="356" spans="1:6" ht="12.75">
      <c r="A356" s="7" t="s">
        <v>177</v>
      </c>
      <c r="B356" s="4" t="s">
        <v>178</v>
      </c>
      <c r="C356" s="5">
        <f t="shared" si="76"/>
        <v>800000</v>
      </c>
      <c r="D356" s="5">
        <f t="shared" si="76"/>
        <v>1218000</v>
      </c>
      <c r="E356" s="5">
        <f t="shared" si="76"/>
        <v>1248000</v>
      </c>
      <c r="F356" s="5">
        <f t="shared" si="76"/>
        <v>1278000</v>
      </c>
    </row>
    <row r="357" spans="1:6" ht="26.25">
      <c r="A357" s="7" t="s">
        <v>15</v>
      </c>
      <c r="B357" s="4" t="s">
        <v>179</v>
      </c>
      <c r="C357" s="5">
        <f>'sursa 02'!C309+'sursa 10'!C105</f>
        <v>800000</v>
      </c>
      <c r="D357" s="5">
        <f>'sursa 02'!D309+'sursa 10'!D105</f>
        <v>1218000</v>
      </c>
      <c r="E357" s="5">
        <f>'sursa 02'!E309+'sursa 10'!E105</f>
        <v>1248000</v>
      </c>
      <c r="F357" s="5">
        <f>'sursa 02'!F309+'sursa 10'!F105</f>
        <v>1278000</v>
      </c>
    </row>
    <row r="358" spans="1:6" ht="14.25">
      <c r="A358" s="7" t="s">
        <v>429</v>
      </c>
      <c r="B358" s="4" t="s">
        <v>430</v>
      </c>
      <c r="C358" s="5">
        <f>'sursa 10'!C106</f>
        <v>300000</v>
      </c>
      <c r="D358" s="5">
        <f>'sursa 10'!D106</f>
        <v>0</v>
      </c>
      <c r="E358" s="5">
        <f>'sursa 10'!E106</f>
        <v>0</v>
      </c>
      <c r="F358" s="5">
        <f>'sursa 10'!F106</f>
        <v>0</v>
      </c>
    </row>
    <row r="359" spans="1:6" ht="26.25">
      <c r="A359" s="7" t="s">
        <v>180</v>
      </c>
      <c r="B359" s="4" t="s">
        <v>18</v>
      </c>
      <c r="C359" s="5">
        <f>C360+C369+C373+C376</f>
        <v>281953000</v>
      </c>
      <c r="D359" s="5">
        <f>D360+D369+D373+D376</f>
        <v>233769000</v>
      </c>
      <c r="E359" s="5">
        <f>E360+E369+E373+E376</f>
        <v>241208000</v>
      </c>
      <c r="F359" s="5">
        <f>F360+F369+F373+F376</f>
        <v>248543000</v>
      </c>
    </row>
    <row r="360" spans="1:6" ht="39">
      <c r="A360" s="7" t="s">
        <v>339</v>
      </c>
      <c r="B360" s="4" t="s">
        <v>182</v>
      </c>
      <c r="C360" s="5">
        <f>C361+C363+C364+C365+C367+C368+C362+C366</f>
        <v>243600000</v>
      </c>
      <c r="D360" s="5">
        <f>D361+D363+D364+D365+D367+D368+D362+D366</f>
        <v>243622000</v>
      </c>
      <c r="E360" s="5">
        <f>E361+E363+E364+E365+E367+E368+E362+E366</f>
        <v>249704000</v>
      </c>
      <c r="F360" s="5">
        <f>F361+F363+F364+F365+F367+F368+F362+F366</f>
        <v>255705000</v>
      </c>
    </row>
    <row r="361" spans="1:6" ht="14.25">
      <c r="A361" s="7" t="s">
        <v>21</v>
      </c>
      <c r="B361" s="4" t="s">
        <v>22</v>
      </c>
      <c r="C361" s="5">
        <f>'sursa 10'!C109</f>
        <v>2046000</v>
      </c>
      <c r="D361" s="5">
        <f>'sursa 10'!D109</f>
        <v>1966000</v>
      </c>
      <c r="E361" s="5">
        <f>'sursa 10'!E109</f>
        <v>2015000</v>
      </c>
      <c r="F361" s="5">
        <f>'sursa 10'!F109</f>
        <v>2063000</v>
      </c>
    </row>
    <row r="362" spans="1:6" ht="27">
      <c r="A362" s="7" t="s">
        <v>374</v>
      </c>
      <c r="B362" s="4" t="s">
        <v>375</v>
      </c>
      <c r="C362" s="5">
        <f>'sursa 10'!C110</f>
        <v>0</v>
      </c>
      <c r="D362" s="5">
        <f>'sursa 10'!D110</f>
        <v>0</v>
      </c>
      <c r="E362" s="5">
        <f>'sursa 10'!E110</f>
        <v>0</v>
      </c>
      <c r="F362" s="5">
        <f>'sursa 10'!F110</f>
        <v>0</v>
      </c>
    </row>
    <row r="363" spans="1:6" ht="12.75">
      <c r="A363" s="7" t="s">
        <v>340</v>
      </c>
      <c r="B363" s="4" t="s">
        <v>184</v>
      </c>
      <c r="C363" s="5">
        <f>'sursa 02'!C312</f>
        <v>2800000</v>
      </c>
      <c r="D363" s="5">
        <f>'sursa 02'!D312</f>
        <v>3154000</v>
      </c>
      <c r="E363" s="5">
        <f>'sursa 02'!E312</f>
        <v>3233000</v>
      </c>
      <c r="F363" s="5">
        <f>'sursa 02'!F312</f>
        <v>3310000</v>
      </c>
    </row>
    <row r="364" spans="1:6" ht="14.25">
      <c r="A364" s="7" t="s">
        <v>23</v>
      </c>
      <c r="B364" s="4" t="s">
        <v>24</v>
      </c>
      <c r="C364" s="5">
        <f>'sursa 10'!C111</f>
        <v>63000</v>
      </c>
      <c r="D364" s="5">
        <f>'sursa 10'!D111</f>
        <v>66000</v>
      </c>
      <c r="E364" s="5">
        <f>'sursa 10'!E111</f>
        <v>68000</v>
      </c>
      <c r="F364" s="5">
        <f>'sursa 10'!F111</f>
        <v>69000</v>
      </c>
    </row>
    <row r="365" spans="1:6" ht="27">
      <c r="A365" s="7" t="s">
        <v>25</v>
      </c>
      <c r="B365" s="4" t="s">
        <v>26</v>
      </c>
      <c r="C365" s="5">
        <f>'sursa 10'!C112</f>
        <v>181803000</v>
      </c>
      <c r="D365" s="5">
        <f>'sursa 10'!D112</f>
        <v>181749000</v>
      </c>
      <c r="E365" s="5">
        <f>'sursa 10'!E112</f>
        <v>186284000</v>
      </c>
      <c r="F365" s="5">
        <f>'sursa 10'!F112</f>
        <v>190765000</v>
      </c>
    </row>
    <row r="366" spans="1:6" ht="26.25">
      <c r="A366" s="7" t="s">
        <v>391</v>
      </c>
      <c r="B366" s="4" t="s">
        <v>392</v>
      </c>
      <c r="C366" s="5">
        <f>'sursa 02'!C313</f>
        <v>0</v>
      </c>
      <c r="D366" s="5">
        <f>'sursa 02'!D313</f>
        <v>23000</v>
      </c>
      <c r="E366" s="5">
        <f>'sursa 02'!E313</f>
        <v>24000</v>
      </c>
      <c r="F366" s="5">
        <f>'sursa 02'!F313</f>
        <v>24000</v>
      </c>
    </row>
    <row r="367" spans="1:6" ht="27">
      <c r="A367" s="7" t="s">
        <v>27</v>
      </c>
      <c r="B367" s="4" t="s">
        <v>28</v>
      </c>
      <c r="C367" s="5">
        <f>'sursa 10'!C113</f>
        <v>55246000</v>
      </c>
      <c r="D367" s="5">
        <f>'sursa 10'!D113</f>
        <v>55424000</v>
      </c>
      <c r="E367" s="5">
        <f>'sursa 10'!E113</f>
        <v>56809000</v>
      </c>
      <c r="F367" s="5">
        <f>'sursa 10'!F113</f>
        <v>58173000</v>
      </c>
    </row>
    <row r="368" spans="1:6" ht="14.25">
      <c r="A368" s="7" t="s">
        <v>29</v>
      </c>
      <c r="B368" s="4" t="s">
        <v>30</v>
      </c>
      <c r="C368" s="5">
        <f>'sursa 10'!C114</f>
        <v>1642000</v>
      </c>
      <c r="D368" s="5">
        <f>'sursa 10'!D114</f>
        <v>1240000</v>
      </c>
      <c r="E368" s="5">
        <f>'sursa 10'!E114</f>
        <v>1271000</v>
      </c>
      <c r="F368" s="5">
        <f>'sursa 10'!F114</f>
        <v>1301000</v>
      </c>
    </row>
    <row r="369" spans="1:6" ht="26.25">
      <c r="A369" s="7" t="s">
        <v>185</v>
      </c>
      <c r="B369" s="4" t="s">
        <v>186</v>
      </c>
      <c r="C369" s="5">
        <f>C370+C372</f>
        <v>100000</v>
      </c>
      <c r="D369" s="5">
        <f>D370+D372</f>
        <v>202000</v>
      </c>
      <c r="E369" s="5">
        <f>E370+E372</f>
        <v>207000</v>
      </c>
      <c r="F369" s="5">
        <f>F370+F372</f>
        <v>212000</v>
      </c>
    </row>
    <row r="370" spans="1:6" ht="26.25">
      <c r="A370" s="7" t="s">
        <v>187</v>
      </c>
      <c r="B370" s="4" t="s">
        <v>188</v>
      </c>
      <c r="C370" s="5">
        <f>C371</f>
        <v>100000</v>
      </c>
      <c r="D370" s="5">
        <f>D371</f>
        <v>202000</v>
      </c>
      <c r="E370" s="5">
        <f>E371</f>
        <v>207000</v>
      </c>
      <c r="F370" s="5">
        <f>F371</f>
        <v>212000</v>
      </c>
    </row>
    <row r="371" spans="1:6" ht="26.25">
      <c r="A371" s="7" t="s">
        <v>189</v>
      </c>
      <c r="B371" s="4" t="s">
        <v>190</v>
      </c>
      <c r="C371" s="5">
        <f>'sursa 02'!C316</f>
        <v>100000</v>
      </c>
      <c r="D371" s="5">
        <f>'sursa 02'!D316</f>
        <v>202000</v>
      </c>
      <c r="E371" s="5">
        <f>'sursa 02'!E316</f>
        <v>207000</v>
      </c>
      <c r="F371" s="5">
        <f>'sursa 02'!F316</f>
        <v>212000</v>
      </c>
    </row>
    <row r="372" spans="1:6" ht="12.75">
      <c r="A372" s="7" t="s">
        <v>412</v>
      </c>
      <c r="B372" s="4" t="s">
        <v>414</v>
      </c>
      <c r="C372" s="5">
        <f>'sursa 10'!C116</f>
        <v>0</v>
      </c>
      <c r="D372" s="5">
        <f>'sursa 10'!D116</f>
        <v>0</v>
      </c>
      <c r="E372" s="5">
        <f>'sursa 10'!E116</f>
        <v>0</v>
      </c>
      <c r="F372" s="5">
        <f>'sursa 10'!F116</f>
        <v>0</v>
      </c>
    </row>
    <row r="373" spans="1:6" ht="39">
      <c r="A373" s="7" t="s">
        <v>341</v>
      </c>
      <c r="B373" s="4" t="s">
        <v>192</v>
      </c>
      <c r="C373" s="5">
        <f>C375+C374</f>
        <v>51560000</v>
      </c>
      <c r="D373" s="5">
        <f>D375+D374</f>
        <v>14165000</v>
      </c>
      <c r="E373" s="5">
        <f>E375+E374</f>
        <v>14518000</v>
      </c>
      <c r="F373" s="5">
        <f>F375+F374</f>
        <v>14866000</v>
      </c>
    </row>
    <row r="374" spans="1:6" ht="12.75">
      <c r="A374" s="7" t="s">
        <v>403</v>
      </c>
      <c r="B374" s="4" t="s">
        <v>404</v>
      </c>
      <c r="C374" s="5">
        <f>'sursa 02'!C318</f>
        <v>51500000</v>
      </c>
      <c r="D374" s="5">
        <f>'sursa 02'!D318</f>
        <v>11501000</v>
      </c>
      <c r="E374" s="5">
        <f>'sursa 02'!E318</f>
        <v>11788000</v>
      </c>
      <c r="F374" s="5">
        <f>'sursa 02'!F318</f>
        <v>12071000</v>
      </c>
    </row>
    <row r="375" spans="1:6" ht="12.75">
      <c r="A375" s="7" t="s">
        <v>193</v>
      </c>
      <c r="B375" s="4" t="s">
        <v>194</v>
      </c>
      <c r="C375" s="5">
        <f>'sursa 02'!C319+'sursa 10'!C118</f>
        <v>60000</v>
      </c>
      <c r="D375" s="5">
        <f>'sursa 02'!D319+'sursa 10'!D118</f>
        <v>2664000</v>
      </c>
      <c r="E375" s="5">
        <f>'sursa 02'!E319+'sursa 10'!E118</f>
        <v>2730000</v>
      </c>
      <c r="F375" s="5">
        <f>'sursa 02'!F319+'sursa 10'!F118</f>
        <v>2795000</v>
      </c>
    </row>
    <row r="376" spans="1:6" ht="27">
      <c r="A376" s="7" t="s">
        <v>126</v>
      </c>
      <c r="B376" s="4" t="s">
        <v>32</v>
      </c>
      <c r="C376" s="5">
        <f>C377+C378+C379</f>
        <v>-13307000</v>
      </c>
      <c r="D376" s="5">
        <f>D377+D378+D379</f>
        <v>-24220000</v>
      </c>
      <c r="E376" s="5">
        <f>E377+E378+E379</f>
        <v>-23221000</v>
      </c>
      <c r="F376" s="5">
        <f>F377+F378+F379</f>
        <v>-22240000</v>
      </c>
    </row>
    <row r="377" spans="1:6" ht="14.25">
      <c r="A377" s="7" t="s">
        <v>33</v>
      </c>
      <c r="B377" s="4" t="s">
        <v>34</v>
      </c>
      <c r="C377" s="5">
        <f>'sursa 10'!C120</f>
        <v>15000</v>
      </c>
      <c r="D377" s="5">
        <f>'sursa 10'!D120</f>
        <v>0</v>
      </c>
      <c r="E377" s="5">
        <f>'sursa 10'!E120</f>
        <v>0</v>
      </c>
      <c r="F377" s="5">
        <f>'sursa 10'!F120</f>
        <v>0</v>
      </c>
    </row>
    <row r="378" spans="1:6" ht="27">
      <c r="A378" s="7" t="s">
        <v>127</v>
      </c>
      <c r="B378" s="4" t="s">
        <v>36</v>
      </c>
      <c r="C378" s="5">
        <f>'sursa 10'!C121+'sursa 02'!C321</f>
        <v>-13347000</v>
      </c>
      <c r="D378" s="5">
        <f>'sursa 10'!D121+'sursa 02'!D321</f>
        <v>-24292000</v>
      </c>
      <c r="E378" s="5">
        <f>'sursa 10'!E121+'sursa 02'!E321</f>
        <v>-23295000</v>
      </c>
      <c r="F378" s="5">
        <f>'sursa 10'!F121+'sursa 02'!F321</f>
        <v>-22316000</v>
      </c>
    </row>
    <row r="379" spans="1:6" ht="14.25">
      <c r="A379" s="7" t="s">
        <v>39</v>
      </c>
      <c r="B379" s="4" t="s">
        <v>40</v>
      </c>
      <c r="C379" s="5">
        <f>'sursa 10'!C122</f>
        <v>25000</v>
      </c>
      <c r="D379" s="5">
        <f>'sursa 10'!D122</f>
        <v>72000</v>
      </c>
      <c r="E379" s="5">
        <f>'sursa 10'!E122</f>
        <v>74000</v>
      </c>
      <c r="F379" s="5">
        <f>'sursa 10'!F122</f>
        <v>76000</v>
      </c>
    </row>
    <row r="380" spans="1:6" ht="12.75">
      <c r="A380" s="7" t="s">
        <v>47</v>
      </c>
      <c r="B380" s="4" t="s">
        <v>48</v>
      </c>
      <c r="C380" s="5">
        <f>C381</f>
        <v>138745000</v>
      </c>
      <c r="D380" s="5">
        <f>D381</f>
        <v>152920000</v>
      </c>
      <c r="E380" s="5">
        <f>E381</f>
        <v>156743000</v>
      </c>
      <c r="F380" s="5">
        <f>F381</f>
        <v>160505000</v>
      </c>
    </row>
    <row r="381" spans="1:6" ht="26.25">
      <c r="A381" s="7" t="s">
        <v>195</v>
      </c>
      <c r="B381" s="4" t="s">
        <v>50</v>
      </c>
      <c r="C381" s="5">
        <f>C382+C388</f>
        <v>138745000</v>
      </c>
      <c r="D381" s="5">
        <f>D382+D388</f>
        <v>152920000</v>
      </c>
      <c r="E381" s="5">
        <f>E382+E388</f>
        <v>156743000</v>
      </c>
      <c r="F381" s="5">
        <f>F382+F388</f>
        <v>160505000</v>
      </c>
    </row>
    <row r="382" spans="1:6" ht="52.5">
      <c r="A382" s="7" t="s">
        <v>342</v>
      </c>
      <c r="B382" s="4" t="s">
        <v>197</v>
      </c>
      <c r="C382" s="5">
        <f>C383+C385+C384+C387+C386</f>
        <v>1837000</v>
      </c>
      <c r="D382" s="5">
        <f>D383+D385+D384+D387+D386</f>
        <v>2352000</v>
      </c>
      <c r="E382" s="5">
        <f>E383+E385+E384+E387+E386</f>
        <v>2411000</v>
      </c>
      <c r="F382" s="5">
        <f>F383+F385+F384+F387+F386</f>
        <v>2469000</v>
      </c>
    </row>
    <row r="383" spans="1:6" ht="12.75">
      <c r="A383" s="7" t="s">
        <v>198</v>
      </c>
      <c r="B383" s="4" t="s">
        <v>199</v>
      </c>
      <c r="C383" s="5">
        <f>'sursa 02'!C325</f>
        <v>1834000</v>
      </c>
      <c r="D383" s="5">
        <f>'sursa 02'!D325</f>
        <v>604000</v>
      </c>
      <c r="E383" s="5">
        <f>'sursa 02'!E325</f>
        <v>619000</v>
      </c>
      <c r="F383" s="5">
        <f>'sursa 02'!F325</f>
        <v>634000</v>
      </c>
    </row>
    <row r="384" spans="1:6" ht="12.75">
      <c r="A384" s="7" t="s">
        <v>386</v>
      </c>
      <c r="B384" s="4" t="s">
        <v>387</v>
      </c>
      <c r="C384" s="5">
        <f>'sursa 02'!C326</f>
        <v>0</v>
      </c>
      <c r="D384" s="5">
        <f>'sursa 02'!D326</f>
        <v>1118000</v>
      </c>
      <c r="E384" s="5">
        <f>'sursa 02'!E326</f>
        <v>1146000</v>
      </c>
      <c r="F384" s="5">
        <f>'sursa 02'!F326</f>
        <v>1173000</v>
      </c>
    </row>
    <row r="385" spans="1:6" ht="26.25">
      <c r="A385" s="7" t="s">
        <v>343</v>
      </c>
      <c r="B385" s="4" t="s">
        <v>205</v>
      </c>
      <c r="C385" s="5">
        <f>'sursa 02'!C327</f>
        <v>0</v>
      </c>
      <c r="D385" s="5">
        <f>'sursa 02'!D327</f>
        <v>0</v>
      </c>
      <c r="E385" s="5">
        <f>'sursa 02'!E327</f>
        <v>0</v>
      </c>
      <c r="F385" s="5">
        <f>'sursa 02'!F327</f>
        <v>0</v>
      </c>
    </row>
    <row r="386" spans="1:6" ht="26.25">
      <c r="A386" s="7" t="s">
        <v>415</v>
      </c>
      <c r="B386" s="4" t="s">
        <v>416</v>
      </c>
      <c r="C386" s="5">
        <f>'sursa 02'!C328</f>
        <v>0</v>
      </c>
      <c r="D386" s="5">
        <f>'sursa 02'!D328</f>
        <v>0</v>
      </c>
      <c r="E386" s="5">
        <f>'sursa 02'!E328</f>
        <v>0</v>
      </c>
      <c r="F386" s="5">
        <f>'sursa 02'!F328</f>
        <v>0</v>
      </c>
    </row>
    <row r="387" spans="1:6" ht="14.25">
      <c r="A387" s="7" t="s">
        <v>405</v>
      </c>
      <c r="B387" s="20">
        <v>421082</v>
      </c>
      <c r="C387" s="5">
        <f>'sursa 10'!C126</f>
        <v>3000</v>
      </c>
      <c r="D387" s="5">
        <f>'sursa 10'!D126</f>
        <v>630000</v>
      </c>
      <c r="E387" s="5">
        <f>'sursa 10'!E126</f>
        <v>646000</v>
      </c>
      <c r="F387" s="5">
        <f>'sursa 10'!F126</f>
        <v>662000</v>
      </c>
    </row>
    <row r="388" spans="1:6" ht="27">
      <c r="A388" s="7" t="s">
        <v>128</v>
      </c>
      <c r="B388" s="4" t="s">
        <v>55</v>
      </c>
      <c r="C388" s="5">
        <f>C389+C390+C391+C392</f>
        <v>136908000</v>
      </c>
      <c r="D388" s="5">
        <f>D389+D390+D391+D392</f>
        <v>150568000</v>
      </c>
      <c r="E388" s="5">
        <f>E389+E390+E391+E392</f>
        <v>154332000</v>
      </c>
      <c r="F388" s="5">
        <f>F389+F390+F391+F392</f>
        <v>158036000</v>
      </c>
    </row>
    <row r="389" spans="1:6" ht="14.25">
      <c r="A389" s="7" t="s">
        <v>56</v>
      </c>
      <c r="B389" s="4" t="s">
        <v>57</v>
      </c>
      <c r="C389" s="5"/>
      <c r="D389" s="5"/>
      <c r="E389" s="5"/>
      <c r="F389" s="5"/>
    </row>
    <row r="390" spans="1:6" ht="27">
      <c r="A390" s="7" t="s">
        <v>58</v>
      </c>
      <c r="B390" s="4" t="s">
        <v>59</v>
      </c>
      <c r="C390" s="5"/>
      <c r="D390" s="5"/>
      <c r="E390" s="5"/>
      <c r="F390" s="5"/>
    </row>
    <row r="391" spans="1:6" ht="27">
      <c r="A391" s="7" t="s">
        <v>70</v>
      </c>
      <c r="B391" s="4" t="s">
        <v>71</v>
      </c>
      <c r="C391" s="5">
        <f>'sursa 10'!C130</f>
        <v>136875000</v>
      </c>
      <c r="D391" s="5">
        <f>'sursa 10'!D130</f>
        <v>143040000</v>
      </c>
      <c r="E391" s="5">
        <f>'sursa 10'!E130</f>
        <v>146616000</v>
      </c>
      <c r="F391" s="5">
        <f>'sursa 10'!F130</f>
        <v>150135000</v>
      </c>
    </row>
    <row r="392" spans="1:6" ht="14.25">
      <c r="A392" s="7" t="s">
        <v>405</v>
      </c>
      <c r="B392" s="20">
        <v>431040</v>
      </c>
      <c r="C392" s="5">
        <f>'sursa 10'!C131</f>
        <v>33000</v>
      </c>
      <c r="D392" s="5">
        <f>'sursa 10'!D131</f>
        <v>7528000</v>
      </c>
      <c r="E392" s="5">
        <f>'sursa 10'!E131</f>
        <v>7716000</v>
      </c>
      <c r="F392" s="5">
        <f>'sursa 10'!F131</f>
        <v>7901000</v>
      </c>
    </row>
    <row r="393" spans="1:6" ht="26.25">
      <c r="A393" s="7" t="s">
        <v>344</v>
      </c>
      <c r="B393" s="4" t="s">
        <v>220</v>
      </c>
      <c r="C393" s="5">
        <f>C395+C401+C410+C418+C422+C431+C442+C458+C477+C485++C488+C501</f>
        <v>701100000</v>
      </c>
      <c r="D393" s="5">
        <f>D395+D401+D410+D418+D422+D431+D442+D458+D477+D485++D488+D501</f>
        <v>711535000</v>
      </c>
      <c r="E393" s="5">
        <f>E395+E401+E410+E418+E422+E431+E442+E458+E477+E485++E488+E501</f>
        <v>724831000</v>
      </c>
      <c r="F393" s="5">
        <f>F395+F401+F410+F418+F422+F431+F442+F458+F477+F485++F488+F501</f>
        <v>737936000</v>
      </c>
    </row>
    <row r="394" spans="1:6" ht="26.25">
      <c r="A394" s="7" t="s">
        <v>302</v>
      </c>
      <c r="B394" s="4" t="s">
        <v>303</v>
      </c>
      <c r="C394" s="5">
        <f>C395+C401+C410</f>
        <v>41906000</v>
      </c>
      <c r="D394" s="5">
        <f>D395+D401+D410</f>
        <v>38977000</v>
      </c>
      <c r="E394" s="5">
        <f>E395+E401+E410</f>
        <v>39941000</v>
      </c>
      <c r="F394" s="5">
        <f>F395+F401+F410</f>
        <v>40911000</v>
      </c>
    </row>
    <row r="395" spans="1:6" ht="12.75">
      <c r="A395" s="7" t="s">
        <v>304</v>
      </c>
      <c r="B395" s="4" t="s">
        <v>278</v>
      </c>
      <c r="C395" s="5">
        <f>C396</f>
        <v>30350000</v>
      </c>
      <c r="D395" s="5">
        <f>D396</f>
        <v>26317000</v>
      </c>
      <c r="E395" s="5">
        <f>E396</f>
        <v>26973000</v>
      </c>
      <c r="F395" s="5">
        <f>F396</f>
        <v>27623000</v>
      </c>
    </row>
    <row r="396" spans="1:6" ht="12.75">
      <c r="A396" s="7" t="s">
        <v>221</v>
      </c>
      <c r="B396" s="4" t="s">
        <v>222</v>
      </c>
      <c r="C396" s="5">
        <f>C397+C398+C399</f>
        <v>30350000</v>
      </c>
      <c r="D396" s="5">
        <f>D397+D398+D399</f>
        <v>26317000</v>
      </c>
      <c r="E396" s="5">
        <f>E397+E398+E399</f>
        <v>26973000</v>
      </c>
      <c r="F396" s="5">
        <f>F397+F398+F399</f>
        <v>27623000</v>
      </c>
    </row>
    <row r="397" spans="1:6" ht="26.25">
      <c r="A397" s="7" t="s">
        <v>78</v>
      </c>
      <c r="B397" s="4" t="s">
        <v>79</v>
      </c>
      <c r="C397" s="5">
        <f>'sursa 02'!C333</f>
        <v>21000000</v>
      </c>
      <c r="D397" s="5">
        <f>'sursa 02'!D333</f>
        <v>21804000</v>
      </c>
      <c r="E397" s="5">
        <f>'sursa 02'!E333</f>
        <v>22348000</v>
      </c>
      <c r="F397" s="5">
        <f>'sursa 02'!F333</f>
        <v>22886000</v>
      </c>
    </row>
    <row r="398" spans="1:6" ht="26.25">
      <c r="A398" s="7" t="s">
        <v>80</v>
      </c>
      <c r="B398" s="4" t="s">
        <v>81</v>
      </c>
      <c r="C398" s="5">
        <f>'sursa 02'!C334</f>
        <v>9180000</v>
      </c>
      <c r="D398" s="5">
        <f>'sursa 02'!D334</f>
        <v>4344000</v>
      </c>
      <c r="E398" s="5">
        <f>'sursa 02'!E334</f>
        <v>4452000</v>
      </c>
      <c r="F398" s="5">
        <f>'sursa 02'!F334</f>
        <v>4559000</v>
      </c>
    </row>
    <row r="399" spans="1:6" ht="39">
      <c r="A399" s="7" t="s">
        <v>82</v>
      </c>
      <c r="B399" s="4" t="s">
        <v>83</v>
      </c>
      <c r="C399" s="5">
        <f>C400</f>
        <v>170000</v>
      </c>
      <c r="D399" s="5">
        <f>D400</f>
        <v>169000</v>
      </c>
      <c r="E399" s="5">
        <f>E400</f>
        <v>173000</v>
      </c>
      <c r="F399" s="5">
        <f>F400</f>
        <v>178000</v>
      </c>
    </row>
    <row r="400" spans="1:6" ht="12.75">
      <c r="A400" s="7" t="s">
        <v>86</v>
      </c>
      <c r="B400" s="4" t="s">
        <v>87</v>
      </c>
      <c r="C400" s="5">
        <f>'sursa 02'!C336</f>
        <v>170000</v>
      </c>
      <c r="D400" s="5">
        <f>'sursa 02'!D336</f>
        <v>169000</v>
      </c>
      <c r="E400" s="5">
        <f>'sursa 02'!E336</f>
        <v>173000</v>
      </c>
      <c r="F400" s="5">
        <f>'sursa 02'!F336</f>
        <v>178000</v>
      </c>
    </row>
    <row r="401" spans="1:7" ht="26.25">
      <c r="A401" s="7" t="s">
        <v>305</v>
      </c>
      <c r="B401" s="4" t="s">
        <v>306</v>
      </c>
      <c r="C401" s="5">
        <f>C402</f>
        <v>10690000</v>
      </c>
      <c r="D401" s="5">
        <f>D402</f>
        <v>11460000</v>
      </c>
      <c r="E401" s="5">
        <f>E402</f>
        <v>11739000</v>
      </c>
      <c r="F401" s="5">
        <f>F402</f>
        <v>12028000</v>
      </c>
      <c r="G401" s="12"/>
    </row>
    <row r="402" spans="1:6" ht="12.75">
      <c r="A402" s="7" t="s">
        <v>221</v>
      </c>
      <c r="B402" s="4" t="s">
        <v>222</v>
      </c>
      <c r="C402" s="5">
        <f>C403+C404+C405+C408</f>
        <v>10690000</v>
      </c>
      <c r="D402" s="5">
        <f>D403+D404+D405+D408</f>
        <v>11460000</v>
      </c>
      <c r="E402" s="5">
        <f>E403+E404+E405+E408</f>
        <v>11739000</v>
      </c>
      <c r="F402" s="5">
        <f>F403+F404+F405+F408</f>
        <v>12028000</v>
      </c>
    </row>
    <row r="403" spans="1:6" ht="26.25">
      <c r="A403" s="7" t="s">
        <v>78</v>
      </c>
      <c r="B403" s="4" t="s">
        <v>79</v>
      </c>
      <c r="C403" s="5">
        <f>'sursa 02'!C339+'sursa 10'!C135</f>
        <v>9377000</v>
      </c>
      <c r="D403" s="5">
        <f>'sursa 02'!D339+'sursa 10'!D135</f>
        <v>10157000</v>
      </c>
      <c r="E403" s="5">
        <f>'sursa 02'!E339+'sursa 10'!E135</f>
        <v>10408000</v>
      </c>
      <c r="F403" s="5">
        <f>'sursa 02'!F339+'sursa 10'!F135</f>
        <v>10660000</v>
      </c>
    </row>
    <row r="404" spans="1:6" ht="26.25">
      <c r="A404" s="7" t="s">
        <v>80</v>
      </c>
      <c r="B404" s="4" t="s">
        <v>81</v>
      </c>
      <c r="C404" s="5">
        <f>'sursa 02'!C340+'sursa 10'!C136</f>
        <v>1190000</v>
      </c>
      <c r="D404" s="5">
        <f>'sursa 02'!D340+'sursa 10'!D136</f>
        <v>1176000</v>
      </c>
      <c r="E404" s="5">
        <f>'sursa 02'!E340+'sursa 10'!E136</f>
        <v>1201000</v>
      </c>
      <c r="F404" s="5">
        <f>'sursa 02'!F340+'sursa 10'!F136</f>
        <v>1235000</v>
      </c>
    </row>
    <row r="405" spans="1:6" ht="26.25">
      <c r="A405" s="7" t="s">
        <v>232</v>
      </c>
      <c r="B405" s="4" t="s">
        <v>233</v>
      </c>
      <c r="C405" s="5">
        <f aca="true" t="shared" si="77" ref="C405:F406">C406</f>
        <v>0</v>
      </c>
      <c r="D405" s="5">
        <f t="shared" si="77"/>
        <v>0</v>
      </c>
      <c r="E405" s="5">
        <f t="shared" si="77"/>
        <v>0</v>
      </c>
      <c r="F405" s="5">
        <f t="shared" si="77"/>
        <v>0</v>
      </c>
    </row>
    <row r="406" spans="1:6" ht="52.5">
      <c r="A406" s="7" t="s">
        <v>234</v>
      </c>
      <c r="B406" s="4" t="s">
        <v>235</v>
      </c>
      <c r="C406" s="5">
        <f t="shared" si="77"/>
        <v>0</v>
      </c>
      <c r="D406" s="5">
        <f t="shared" si="77"/>
        <v>0</v>
      </c>
      <c r="E406" s="5">
        <f t="shared" si="77"/>
        <v>0</v>
      </c>
      <c r="F406" s="5">
        <f t="shared" si="77"/>
        <v>0</v>
      </c>
    </row>
    <row r="407" spans="1:6" ht="12.75">
      <c r="A407" s="7" t="s">
        <v>236</v>
      </c>
      <c r="B407" s="4" t="s">
        <v>237</v>
      </c>
      <c r="C407" s="5"/>
      <c r="D407" s="5"/>
      <c r="E407" s="5"/>
      <c r="F407" s="5"/>
    </row>
    <row r="408" spans="1:6" ht="39.75">
      <c r="A408" s="7" t="s">
        <v>82</v>
      </c>
      <c r="B408" s="4" t="s">
        <v>83</v>
      </c>
      <c r="C408" s="5">
        <f>C409</f>
        <v>123000</v>
      </c>
      <c r="D408" s="5">
        <f>D409</f>
        <v>127000</v>
      </c>
      <c r="E408" s="5">
        <f>E409</f>
        <v>130000</v>
      </c>
      <c r="F408" s="5">
        <f>F409</f>
        <v>133000</v>
      </c>
    </row>
    <row r="409" spans="1:6" ht="14.25">
      <c r="A409" s="7" t="s">
        <v>86</v>
      </c>
      <c r="B409" s="4" t="s">
        <v>87</v>
      </c>
      <c r="C409" s="5">
        <f>'sursa 10'!C138</f>
        <v>123000</v>
      </c>
      <c r="D409" s="5">
        <f>'sursa 10'!D138</f>
        <v>127000</v>
      </c>
      <c r="E409" s="5">
        <f>'sursa 10'!E138</f>
        <v>130000</v>
      </c>
      <c r="F409" s="5">
        <f>'sursa 10'!F138</f>
        <v>133000</v>
      </c>
    </row>
    <row r="410" spans="1:6" ht="12.75">
      <c r="A410" s="7" t="s">
        <v>307</v>
      </c>
      <c r="B410" s="4" t="s">
        <v>308</v>
      </c>
      <c r="C410" s="5">
        <f aca="true" t="shared" si="78" ref="C410:F411">C411</f>
        <v>866000</v>
      </c>
      <c r="D410" s="5">
        <f t="shared" si="78"/>
        <v>1200000</v>
      </c>
      <c r="E410" s="5">
        <f t="shared" si="78"/>
        <v>1229000</v>
      </c>
      <c r="F410" s="5">
        <f t="shared" si="78"/>
        <v>1260000</v>
      </c>
    </row>
    <row r="411" spans="1:6" ht="12.75">
      <c r="A411" s="7" t="s">
        <v>221</v>
      </c>
      <c r="B411" s="4" t="s">
        <v>222</v>
      </c>
      <c r="C411" s="5">
        <f t="shared" si="78"/>
        <v>866000</v>
      </c>
      <c r="D411" s="5">
        <f t="shared" si="78"/>
        <v>1200000</v>
      </c>
      <c r="E411" s="5">
        <f t="shared" si="78"/>
        <v>1229000</v>
      </c>
      <c r="F411" s="5">
        <f t="shared" si="78"/>
        <v>1260000</v>
      </c>
    </row>
    <row r="412" spans="1:6" ht="12.75">
      <c r="A412" s="7" t="s">
        <v>223</v>
      </c>
      <c r="B412" s="4" t="s">
        <v>224</v>
      </c>
      <c r="C412" s="5">
        <f>C413+C415</f>
        <v>866000</v>
      </c>
      <c r="D412" s="5">
        <f>D413+D415</f>
        <v>1200000</v>
      </c>
      <c r="E412" s="5">
        <f>E413+E415</f>
        <v>1229000</v>
      </c>
      <c r="F412" s="5">
        <f>F413+F415</f>
        <v>1260000</v>
      </c>
    </row>
    <row r="413" spans="1:6" ht="26.25">
      <c r="A413" s="7" t="s">
        <v>225</v>
      </c>
      <c r="B413" s="4" t="s">
        <v>226</v>
      </c>
      <c r="C413" s="5">
        <f>C414</f>
        <v>706000</v>
      </c>
      <c r="D413" s="5">
        <f>D414</f>
        <v>1030000</v>
      </c>
      <c r="E413" s="5">
        <f>E414</f>
        <v>1055000</v>
      </c>
      <c r="F413" s="5">
        <f>F414</f>
        <v>1081000</v>
      </c>
    </row>
    <row r="414" spans="1:6" ht="12.75">
      <c r="A414" s="7" t="s">
        <v>227</v>
      </c>
      <c r="B414" s="4" t="s">
        <v>228</v>
      </c>
      <c r="C414" s="5">
        <f>'sursa 02'!C348</f>
        <v>706000</v>
      </c>
      <c r="D414" s="5">
        <f>'sursa 02'!D348</f>
        <v>1030000</v>
      </c>
      <c r="E414" s="5">
        <f>'sursa 02'!E348</f>
        <v>1055000</v>
      </c>
      <c r="F414" s="5">
        <f>'sursa 02'!F348</f>
        <v>1081000</v>
      </c>
    </row>
    <row r="415" spans="1:6" ht="26.25">
      <c r="A415" s="7" t="s">
        <v>229</v>
      </c>
      <c r="B415" s="4" t="s">
        <v>176</v>
      </c>
      <c r="C415" s="5">
        <f>C416</f>
        <v>160000</v>
      </c>
      <c r="D415" s="5">
        <f>D416</f>
        <v>170000</v>
      </c>
      <c r="E415" s="5">
        <f>E416</f>
        <v>174000</v>
      </c>
      <c r="F415" s="5">
        <f>F416</f>
        <v>179000</v>
      </c>
    </row>
    <row r="416" spans="1:6" ht="26.25">
      <c r="A416" s="7" t="s">
        <v>230</v>
      </c>
      <c r="B416" s="4" t="s">
        <v>231</v>
      </c>
      <c r="C416" s="5">
        <f>'sursa 02'!C350</f>
        <v>160000</v>
      </c>
      <c r="D416" s="5">
        <f>'sursa 02'!D350</f>
        <v>170000</v>
      </c>
      <c r="E416" s="5">
        <f>'sursa 02'!E350</f>
        <v>174000</v>
      </c>
      <c r="F416" s="5">
        <f>'sursa 02'!F350</f>
        <v>179000</v>
      </c>
    </row>
    <row r="417" spans="1:6" ht="26.25">
      <c r="A417" s="7" t="s">
        <v>309</v>
      </c>
      <c r="B417" s="4" t="s">
        <v>310</v>
      </c>
      <c r="C417" s="5">
        <f aca="true" t="shared" si="79" ref="C417:F419">C418</f>
        <v>435000</v>
      </c>
      <c r="D417" s="5">
        <f t="shared" si="79"/>
        <v>322000</v>
      </c>
      <c r="E417" s="5">
        <f t="shared" si="79"/>
        <v>331000</v>
      </c>
      <c r="F417" s="5">
        <f t="shared" si="79"/>
        <v>341000</v>
      </c>
    </row>
    <row r="418" spans="1:6" ht="12.75">
      <c r="A418" s="7" t="s">
        <v>311</v>
      </c>
      <c r="B418" s="4" t="s">
        <v>312</v>
      </c>
      <c r="C418" s="5">
        <f t="shared" si="79"/>
        <v>435000</v>
      </c>
      <c r="D418" s="5">
        <f t="shared" si="79"/>
        <v>322000</v>
      </c>
      <c r="E418" s="5">
        <f t="shared" si="79"/>
        <v>331000</v>
      </c>
      <c r="F418" s="5">
        <f t="shared" si="79"/>
        <v>341000</v>
      </c>
    </row>
    <row r="419" spans="1:6" ht="12.75">
      <c r="A419" s="7" t="s">
        <v>221</v>
      </c>
      <c r="B419" s="4" t="s">
        <v>222</v>
      </c>
      <c r="C419" s="5">
        <f t="shared" si="79"/>
        <v>435000</v>
      </c>
      <c r="D419" s="5">
        <f t="shared" si="79"/>
        <v>322000</v>
      </c>
      <c r="E419" s="5">
        <f t="shared" si="79"/>
        <v>331000</v>
      </c>
      <c r="F419" s="5">
        <f t="shared" si="79"/>
        <v>341000</v>
      </c>
    </row>
    <row r="420" spans="1:6" ht="26.25">
      <c r="A420" s="7" t="s">
        <v>80</v>
      </c>
      <c r="B420" s="4" t="s">
        <v>81</v>
      </c>
      <c r="C420" s="5">
        <f>'sursa 02'!C354</f>
        <v>435000</v>
      </c>
      <c r="D420" s="5">
        <f>'sursa 02'!D354</f>
        <v>322000</v>
      </c>
      <c r="E420" s="5">
        <f>'sursa 02'!E354</f>
        <v>331000</v>
      </c>
      <c r="F420" s="5">
        <f>'sursa 02'!F354</f>
        <v>341000</v>
      </c>
    </row>
    <row r="421" spans="1:6" ht="26.25">
      <c r="A421" s="7" t="s">
        <v>313</v>
      </c>
      <c r="B421" s="4" t="s">
        <v>314</v>
      </c>
      <c r="C421" s="5">
        <f>C422+C431+C442+C458</f>
        <v>537112000</v>
      </c>
      <c r="D421" s="5">
        <f>D422+D431+D442+D458</f>
        <v>600142000</v>
      </c>
      <c r="E421" s="5">
        <f>E422+E431+E442+E458</f>
        <v>611870000</v>
      </c>
      <c r="F421" s="5">
        <f>F422+F431+F442+F458</f>
        <v>623410000</v>
      </c>
    </row>
    <row r="422" spans="1:6" ht="26.25">
      <c r="A422" s="7" t="s">
        <v>315</v>
      </c>
      <c r="B422" s="4" t="s">
        <v>316</v>
      </c>
      <c r="C422" s="5">
        <f>C423</f>
        <v>14572000</v>
      </c>
      <c r="D422" s="5">
        <f>D423</f>
        <v>9011000</v>
      </c>
      <c r="E422" s="5">
        <f>E423</f>
        <v>9235000</v>
      </c>
      <c r="F422" s="5">
        <f>F423</f>
        <v>9455000</v>
      </c>
    </row>
    <row r="423" spans="1:6" ht="12.75">
      <c r="A423" s="7" t="s">
        <v>221</v>
      </c>
      <c r="B423" s="4" t="s">
        <v>222</v>
      </c>
      <c r="C423" s="5">
        <f>C424+C425+C429</f>
        <v>14572000</v>
      </c>
      <c r="D423" s="5">
        <f>D424+D425+D429</f>
        <v>9011000</v>
      </c>
      <c r="E423" s="5">
        <f>E424+E425+E429</f>
        <v>9235000</v>
      </c>
      <c r="F423" s="5">
        <f>F424+F425+F429</f>
        <v>9455000</v>
      </c>
    </row>
    <row r="424" spans="1:6" ht="26.25">
      <c r="A424" s="7" t="s">
        <v>80</v>
      </c>
      <c r="B424" s="4" t="s">
        <v>81</v>
      </c>
      <c r="C424" s="5">
        <f>'sursa 02'!C358+'sursa 10'!C141</f>
        <v>1709000</v>
      </c>
      <c r="D424" s="5">
        <f>'sursa 02'!D358+'sursa 10'!D141</f>
        <v>1599000</v>
      </c>
      <c r="E424" s="5">
        <f>'sursa 02'!E358+'sursa 10'!E141</f>
        <v>1638000</v>
      </c>
      <c r="F424" s="5">
        <f>'sursa 02'!F358+'sursa 10'!F141</f>
        <v>1676000</v>
      </c>
    </row>
    <row r="425" spans="1:6" ht="12.75">
      <c r="A425" s="7" t="s">
        <v>248</v>
      </c>
      <c r="B425" s="4" t="s">
        <v>249</v>
      </c>
      <c r="C425" s="5">
        <f>C426</f>
        <v>12637000</v>
      </c>
      <c r="D425" s="5">
        <f>D426</f>
        <v>7412000</v>
      </c>
      <c r="E425" s="5">
        <f>E426</f>
        <v>7597000</v>
      </c>
      <c r="F425" s="5">
        <f>F426</f>
        <v>7779000</v>
      </c>
    </row>
    <row r="426" spans="1:6" ht="12.75">
      <c r="A426" s="7" t="s">
        <v>250</v>
      </c>
      <c r="B426" s="4" t="s">
        <v>251</v>
      </c>
      <c r="C426" s="5">
        <f>C427+C428</f>
        <v>12637000</v>
      </c>
      <c r="D426" s="5">
        <f>D427+D428</f>
        <v>7412000</v>
      </c>
      <c r="E426" s="5">
        <f>E427+E428</f>
        <v>7597000</v>
      </c>
      <c r="F426" s="5">
        <f>F427+F428</f>
        <v>7779000</v>
      </c>
    </row>
    <row r="427" spans="1:6" ht="12.75">
      <c r="A427" s="7" t="s">
        <v>252</v>
      </c>
      <c r="B427" s="4" t="s">
        <v>253</v>
      </c>
      <c r="C427" s="5">
        <f>'sursa 02'!C361</f>
        <v>3145000</v>
      </c>
      <c r="D427" s="5">
        <f>'sursa 02'!D361</f>
        <v>2406000</v>
      </c>
      <c r="E427" s="5">
        <f>'sursa 02'!E361</f>
        <v>2466000</v>
      </c>
      <c r="F427" s="5">
        <f>'sursa 02'!F361</f>
        <v>2525000</v>
      </c>
    </row>
    <row r="428" spans="1:6" ht="12.75">
      <c r="A428" s="7" t="s">
        <v>254</v>
      </c>
      <c r="B428" s="4" t="s">
        <v>255</v>
      </c>
      <c r="C428" s="5">
        <f>'sursa 02'!C362</f>
        <v>9492000</v>
      </c>
      <c r="D428" s="5">
        <f>'sursa 02'!D362</f>
        <v>5006000</v>
      </c>
      <c r="E428" s="5">
        <f>'sursa 02'!E362</f>
        <v>5131000</v>
      </c>
      <c r="F428" s="5">
        <f>'sursa 02'!F362</f>
        <v>5254000</v>
      </c>
    </row>
    <row r="429" spans="1:6" ht="39">
      <c r="A429" s="7" t="s">
        <v>82</v>
      </c>
      <c r="B429" s="4" t="s">
        <v>83</v>
      </c>
      <c r="C429" s="5">
        <f>C430</f>
        <v>226000</v>
      </c>
      <c r="D429" s="5">
        <f>D430</f>
        <v>0</v>
      </c>
      <c r="E429" s="5">
        <f>E430</f>
        <v>0</v>
      </c>
      <c r="F429" s="5">
        <f>F430</f>
        <v>0</v>
      </c>
    </row>
    <row r="430" spans="1:6" ht="12.75">
      <c r="A430" s="7" t="s">
        <v>84</v>
      </c>
      <c r="B430" s="4" t="s">
        <v>85</v>
      </c>
      <c r="C430" s="5">
        <f>'sursa 02'!C364</f>
        <v>226000</v>
      </c>
      <c r="D430" s="5">
        <f>'sursa 02'!D364</f>
        <v>0</v>
      </c>
      <c r="E430" s="5">
        <f>'sursa 02'!E364</f>
        <v>0</v>
      </c>
      <c r="F430" s="5">
        <f>'sursa 02'!F364</f>
        <v>0</v>
      </c>
    </row>
    <row r="431" spans="1:6" ht="12.75">
      <c r="A431" s="7" t="s">
        <v>317</v>
      </c>
      <c r="B431" s="4" t="s">
        <v>318</v>
      </c>
      <c r="C431" s="5">
        <f>C432</f>
        <v>375583000</v>
      </c>
      <c r="D431" s="5">
        <f>D432</f>
        <v>392237000</v>
      </c>
      <c r="E431" s="5">
        <f>E432</f>
        <v>402043000</v>
      </c>
      <c r="F431" s="5">
        <f>F432</f>
        <v>411690000</v>
      </c>
    </row>
    <row r="432" spans="1:6" ht="12.75">
      <c r="A432" s="7" t="s">
        <v>221</v>
      </c>
      <c r="B432" s="4" t="s">
        <v>222</v>
      </c>
      <c r="C432" s="5">
        <f>C435+C433+C434+C439</f>
        <v>375583000</v>
      </c>
      <c r="D432" s="5">
        <f>D435+D433+D434+D439</f>
        <v>392237000</v>
      </c>
      <c r="E432" s="5">
        <f>E435+E433+E434+E439</f>
        <v>402043000</v>
      </c>
      <c r="F432" s="5">
        <f>F435+F433+F434+F439</f>
        <v>411690000</v>
      </c>
    </row>
    <row r="433" spans="1:6" ht="27">
      <c r="A433" s="7" t="s">
        <v>78</v>
      </c>
      <c r="B433" s="4" t="s">
        <v>79</v>
      </c>
      <c r="C433" s="5">
        <f>'sursa 10'!C143</f>
        <v>285428000</v>
      </c>
      <c r="D433" s="5">
        <f>'sursa 10'!D143</f>
        <v>302222000</v>
      </c>
      <c r="E433" s="5">
        <f>'sursa 10'!E143</f>
        <v>309778000</v>
      </c>
      <c r="F433" s="5">
        <f>'sursa 10'!F143</f>
        <v>317213000</v>
      </c>
    </row>
    <row r="434" spans="1:6" ht="27">
      <c r="A434" s="7" t="s">
        <v>80</v>
      </c>
      <c r="B434" s="4" t="s">
        <v>81</v>
      </c>
      <c r="C434" s="5">
        <f>'sursa 10'!C144</f>
        <v>87903000</v>
      </c>
      <c r="D434" s="5">
        <f>'sursa 10'!D144</f>
        <v>87063000</v>
      </c>
      <c r="E434" s="5">
        <f>'sursa 10'!E144</f>
        <v>89238000</v>
      </c>
      <c r="F434" s="5">
        <f>'sursa 10'!F144</f>
        <v>91378000</v>
      </c>
    </row>
    <row r="435" spans="1:6" ht="26.25">
      <c r="A435" s="7" t="s">
        <v>232</v>
      </c>
      <c r="B435" s="4" t="s">
        <v>233</v>
      </c>
      <c r="C435" s="5">
        <f>C436</f>
        <v>0</v>
      </c>
      <c r="D435" s="5">
        <f>D436</f>
        <v>259000</v>
      </c>
      <c r="E435" s="5">
        <f>E436</f>
        <v>267000</v>
      </c>
      <c r="F435" s="5">
        <f>F436</f>
        <v>272000</v>
      </c>
    </row>
    <row r="436" spans="1:6" ht="52.5">
      <c r="A436" s="7" t="s">
        <v>234</v>
      </c>
      <c r="B436" s="4" t="s">
        <v>235</v>
      </c>
      <c r="C436" s="5">
        <f>C437+C438</f>
        <v>0</v>
      </c>
      <c r="D436" s="5">
        <f>D437+D438</f>
        <v>259000</v>
      </c>
      <c r="E436" s="5">
        <f>E437+E438</f>
        <v>267000</v>
      </c>
      <c r="F436" s="5">
        <f>F437+F438</f>
        <v>272000</v>
      </c>
    </row>
    <row r="437" spans="1:6" ht="12.75">
      <c r="A437" s="7" t="s">
        <v>236</v>
      </c>
      <c r="B437" s="4" t="s">
        <v>237</v>
      </c>
      <c r="C437" s="5">
        <f>'sursa 02'!C369</f>
        <v>0</v>
      </c>
      <c r="D437" s="5">
        <f>'sursa 02'!D369</f>
        <v>0</v>
      </c>
      <c r="E437" s="5">
        <f>'sursa 02'!E369</f>
        <v>0</v>
      </c>
      <c r="F437" s="5">
        <f>'sursa 02'!F369</f>
        <v>0</v>
      </c>
    </row>
    <row r="438" spans="1:6" ht="26.25">
      <c r="A438" s="7" t="s">
        <v>240</v>
      </c>
      <c r="B438" s="4" t="s">
        <v>241</v>
      </c>
      <c r="C438" s="5">
        <v>0</v>
      </c>
      <c r="D438" s="5">
        <f>'sursa 02'!D370-3431000+1000</f>
        <v>259000</v>
      </c>
      <c r="E438" s="5">
        <f>'sursa 02'!E370-3517000+2000</f>
        <v>267000</v>
      </c>
      <c r="F438" s="5">
        <f>'sursa 02'!F370-3602000+1000</f>
        <v>272000</v>
      </c>
    </row>
    <row r="439" spans="1:6" ht="39.75">
      <c r="A439" s="7" t="s">
        <v>82</v>
      </c>
      <c r="B439" s="4" t="s">
        <v>83</v>
      </c>
      <c r="C439" s="5">
        <f>C440+C441</f>
        <v>2252000</v>
      </c>
      <c r="D439" s="5">
        <f>D440+D441</f>
        <v>2693000</v>
      </c>
      <c r="E439" s="5">
        <f>E440+E441</f>
        <v>2760000</v>
      </c>
      <c r="F439" s="5">
        <f>F440+F441</f>
        <v>2827000</v>
      </c>
    </row>
    <row r="440" spans="1:6" ht="14.25">
      <c r="A440" s="7" t="s">
        <v>84</v>
      </c>
      <c r="B440" s="4" t="s">
        <v>85</v>
      </c>
      <c r="C440" s="5">
        <f>'sursa 10'!C146</f>
        <v>0</v>
      </c>
      <c r="D440" s="5">
        <f>'sursa 10'!D146</f>
        <v>395000</v>
      </c>
      <c r="E440" s="5">
        <f>'sursa 10'!E146</f>
        <v>405000</v>
      </c>
      <c r="F440" s="5">
        <f>'sursa 10'!F146</f>
        <v>415000</v>
      </c>
    </row>
    <row r="441" spans="1:6" ht="14.25">
      <c r="A441" s="7" t="s">
        <v>86</v>
      </c>
      <c r="B441" s="4" t="s">
        <v>87</v>
      </c>
      <c r="C441" s="5">
        <f>'sursa 10'!C147</f>
        <v>2252000</v>
      </c>
      <c r="D441" s="5">
        <f>'sursa 10'!D147</f>
        <v>2298000</v>
      </c>
      <c r="E441" s="5">
        <f>'sursa 10'!E147</f>
        <v>2355000</v>
      </c>
      <c r="F441" s="5">
        <f>'sursa 10'!F147</f>
        <v>2412000</v>
      </c>
    </row>
    <row r="442" spans="1:6" ht="26.25">
      <c r="A442" s="7" t="s">
        <v>319</v>
      </c>
      <c r="B442" s="4" t="s">
        <v>320</v>
      </c>
      <c r="C442" s="5">
        <f>C443</f>
        <v>56984000</v>
      </c>
      <c r="D442" s="5">
        <f>D443</f>
        <v>65980000</v>
      </c>
      <c r="E442" s="5">
        <f>E443</f>
        <v>67630000</v>
      </c>
      <c r="F442" s="5">
        <f>F443</f>
        <v>69257000</v>
      </c>
    </row>
    <row r="443" spans="1:6" ht="12.75">
      <c r="A443" s="7" t="s">
        <v>221</v>
      </c>
      <c r="B443" s="4" t="s">
        <v>222</v>
      </c>
      <c r="C443" s="5">
        <f>C444+C445+C446+C449+C454</f>
        <v>56984000</v>
      </c>
      <c r="D443" s="5">
        <f>D444+D445+D446+D449+D454</f>
        <v>65980000</v>
      </c>
      <c r="E443" s="5">
        <f>E444+E445+E446+E449+E454</f>
        <v>67630000</v>
      </c>
      <c r="F443" s="5">
        <f>F444+F445+F446+F449+F454</f>
        <v>69257000</v>
      </c>
    </row>
    <row r="444" spans="1:6" ht="26.25">
      <c r="A444" s="7" t="s">
        <v>78</v>
      </c>
      <c r="B444" s="4" t="s">
        <v>79</v>
      </c>
      <c r="C444" s="5">
        <f>'sursa 02'!C373+'sursa 10'!C149</f>
        <v>31061000</v>
      </c>
      <c r="D444" s="5">
        <f>'sursa 02'!D373+'sursa 10'!D149</f>
        <v>42419000</v>
      </c>
      <c r="E444" s="5">
        <f>'sursa 02'!E373+'sursa 10'!E149</f>
        <v>43479000</v>
      </c>
      <c r="F444" s="5">
        <f>'sursa 02'!F373+'sursa 10'!F149</f>
        <v>44524000</v>
      </c>
    </row>
    <row r="445" spans="1:6" ht="26.25">
      <c r="A445" s="7" t="s">
        <v>80</v>
      </c>
      <c r="B445" s="4" t="s">
        <v>81</v>
      </c>
      <c r="C445" s="5">
        <f>'sursa 02'!C374+'sursa 10'!C150</f>
        <v>5889000</v>
      </c>
      <c r="D445" s="5">
        <f>'sursa 02'!D374+'sursa 10'!D150</f>
        <v>5186000</v>
      </c>
      <c r="E445" s="5">
        <f>'sursa 02'!E374+'sursa 10'!E150</f>
        <v>5316000</v>
      </c>
      <c r="F445" s="5">
        <f>'sursa 02'!F374+'sursa 10'!F150</f>
        <v>5447000</v>
      </c>
    </row>
    <row r="446" spans="1:6" ht="26.25">
      <c r="A446" s="7" t="s">
        <v>232</v>
      </c>
      <c r="B446" s="4" t="s">
        <v>233</v>
      </c>
      <c r="C446" s="5">
        <f aca="true" t="shared" si="80" ref="C446:F447">C447</f>
        <v>0</v>
      </c>
      <c r="D446" s="5">
        <f t="shared" si="80"/>
        <v>0</v>
      </c>
      <c r="E446" s="5">
        <f t="shared" si="80"/>
        <v>0</v>
      </c>
      <c r="F446" s="5">
        <f t="shared" si="80"/>
        <v>0</v>
      </c>
    </row>
    <row r="447" spans="1:6" ht="52.5">
      <c r="A447" s="7" t="s">
        <v>234</v>
      </c>
      <c r="B447" s="4" t="s">
        <v>235</v>
      </c>
      <c r="C447" s="5">
        <f t="shared" si="80"/>
        <v>0</v>
      </c>
      <c r="D447" s="5">
        <f t="shared" si="80"/>
        <v>0</v>
      </c>
      <c r="E447" s="5">
        <f t="shared" si="80"/>
        <v>0</v>
      </c>
      <c r="F447" s="5">
        <f t="shared" si="80"/>
        <v>0</v>
      </c>
    </row>
    <row r="448" spans="1:6" ht="12.75">
      <c r="A448" s="7" t="s">
        <v>236</v>
      </c>
      <c r="B448" s="4" t="s">
        <v>237</v>
      </c>
      <c r="C448" s="5"/>
      <c r="D448" s="5"/>
      <c r="E448" s="5"/>
      <c r="F448" s="5"/>
    </row>
    <row r="449" spans="1:6" ht="39">
      <c r="A449" s="7" t="s">
        <v>82</v>
      </c>
      <c r="B449" s="4" t="s">
        <v>83</v>
      </c>
      <c r="C449" s="5">
        <f>C450+C451+C452+C453</f>
        <v>20032000</v>
      </c>
      <c r="D449" s="5">
        <f>D450+D451+D452+D453</f>
        <v>18374000</v>
      </c>
      <c r="E449" s="5">
        <f>E450+E451+E452+E453</f>
        <v>18834000</v>
      </c>
      <c r="F449" s="5">
        <f>F450+F451+F452+F453</f>
        <v>19285000</v>
      </c>
    </row>
    <row r="450" spans="1:6" ht="12.75">
      <c r="A450" s="7" t="s">
        <v>256</v>
      </c>
      <c r="B450" s="4" t="s">
        <v>257</v>
      </c>
      <c r="C450" s="5">
        <f>'sursa 02'!C379</f>
        <v>1100000</v>
      </c>
      <c r="D450" s="5">
        <f>'sursa 02'!D379</f>
        <v>0</v>
      </c>
      <c r="E450" s="5">
        <f>'sursa 02'!E379</f>
        <v>0</v>
      </c>
      <c r="F450" s="5">
        <f>'sursa 02'!F379</f>
        <v>0</v>
      </c>
    </row>
    <row r="451" spans="1:6" ht="12.75">
      <c r="A451" s="7" t="s">
        <v>258</v>
      </c>
      <c r="B451" s="4" t="s">
        <v>259</v>
      </c>
      <c r="C451" s="5">
        <f>'sursa 02'!C380</f>
        <v>600000</v>
      </c>
      <c r="D451" s="5">
        <f>'sursa 02'!D380</f>
        <v>0</v>
      </c>
      <c r="E451" s="5">
        <f>'sursa 02'!E380</f>
        <v>0</v>
      </c>
      <c r="F451" s="5">
        <f>'sursa 02'!F380</f>
        <v>0</v>
      </c>
    </row>
    <row r="452" spans="1:6" ht="12.75">
      <c r="A452" s="7" t="s">
        <v>260</v>
      </c>
      <c r="B452" s="4" t="s">
        <v>261</v>
      </c>
      <c r="C452" s="5">
        <f>'sursa 02'!C381</f>
        <v>17974000</v>
      </c>
      <c r="D452" s="5">
        <f>'sursa 02'!D381</f>
        <v>17991000</v>
      </c>
      <c r="E452" s="5">
        <f>'sursa 02'!E381</f>
        <v>18441000</v>
      </c>
      <c r="F452" s="5">
        <f>'sursa 02'!F381</f>
        <v>18883000</v>
      </c>
    </row>
    <row r="453" spans="1:6" ht="12.75">
      <c r="A453" s="7" t="s">
        <v>86</v>
      </c>
      <c r="B453" s="4" t="s">
        <v>87</v>
      </c>
      <c r="C453" s="5">
        <f>'sursa 02'!C382+'sursa 10'!C152</f>
        <v>358000</v>
      </c>
      <c r="D453" s="5">
        <f>'sursa 02'!D382+'sursa 10'!D152</f>
        <v>383000</v>
      </c>
      <c r="E453" s="5">
        <f>'sursa 02'!E382+'sursa 10'!E152</f>
        <v>393000</v>
      </c>
      <c r="F453" s="5">
        <f>'sursa 02'!F382+'sursa 10'!F152</f>
        <v>402000</v>
      </c>
    </row>
    <row r="454" spans="1:6" ht="12.75">
      <c r="A454" s="7" t="s">
        <v>262</v>
      </c>
      <c r="B454" s="4" t="s">
        <v>263</v>
      </c>
      <c r="C454" s="5">
        <f aca="true" t="shared" si="81" ref="C454:F456">C455</f>
        <v>2000</v>
      </c>
      <c r="D454" s="5">
        <f t="shared" si="81"/>
        <v>1000</v>
      </c>
      <c r="E454" s="5">
        <f t="shared" si="81"/>
        <v>1000</v>
      </c>
      <c r="F454" s="5">
        <f t="shared" si="81"/>
        <v>1000</v>
      </c>
    </row>
    <row r="455" spans="1:6" ht="26.25">
      <c r="A455" s="7" t="s">
        <v>264</v>
      </c>
      <c r="B455" s="4" t="s">
        <v>265</v>
      </c>
      <c r="C455" s="5">
        <f t="shared" si="81"/>
        <v>2000</v>
      </c>
      <c r="D455" s="5">
        <f t="shared" si="81"/>
        <v>1000</v>
      </c>
      <c r="E455" s="5">
        <f t="shared" si="81"/>
        <v>1000</v>
      </c>
      <c r="F455" s="5">
        <f t="shared" si="81"/>
        <v>1000</v>
      </c>
    </row>
    <row r="456" spans="1:6" ht="26.25">
      <c r="A456" s="7" t="s">
        <v>270</v>
      </c>
      <c r="B456" s="4" t="s">
        <v>271</v>
      </c>
      <c r="C456" s="5">
        <f t="shared" si="81"/>
        <v>2000</v>
      </c>
      <c r="D456" s="5">
        <f t="shared" si="81"/>
        <v>1000</v>
      </c>
      <c r="E456" s="5">
        <f t="shared" si="81"/>
        <v>1000</v>
      </c>
      <c r="F456" s="5">
        <f t="shared" si="81"/>
        <v>1000</v>
      </c>
    </row>
    <row r="457" spans="1:6" ht="12.75">
      <c r="A457" s="7" t="s">
        <v>272</v>
      </c>
      <c r="B457" s="4" t="s">
        <v>273</v>
      </c>
      <c r="C457" s="5">
        <f>'sursa 02'!C386</f>
        <v>2000</v>
      </c>
      <c r="D457" s="5">
        <f>'sursa 02'!D386</f>
        <v>1000</v>
      </c>
      <c r="E457" s="5">
        <f>'sursa 02'!E386</f>
        <v>1000</v>
      </c>
      <c r="F457" s="5">
        <f>'sursa 02'!F386</f>
        <v>1000</v>
      </c>
    </row>
    <row r="458" spans="1:6" ht="39">
      <c r="A458" s="7" t="s">
        <v>345</v>
      </c>
      <c r="B458" s="4" t="s">
        <v>322</v>
      </c>
      <c r="C458" s="5">
        <f>C459</f>
        <v>89973000</v>
      </c>
      <c r="D458" s="5">
        <f>D459</f>
        <v>132914000</v>
      </c>
      <c r="E458" s="5">
        <f>E459</f>
        <v>132962000</v>
      </c>
      <c r="F458" s="5">
        <f>F459</f>
        <v>133008000</v>
      </c>
    </row>
    <row r="459" spans="1:7" ht="12.75">
      <c r="A459" s="7" t="s">
        <v>221</v>
      </c>
      <c r="B459" s="4" t="s">
        <v>222</v>
      </c>
      <c r="C459" s="5">
        <f>C460+C461+C469+C473+C465+C462</f>
        <v>89973000</v>
      </c>
      <c r="D459" s="5">
        <f>D460+D461+D469+D473+D465+D462</f>
        <v>132914000</v>
      </c>
      <c r="E459" s="5">
        <f>E460+E461+E469+E473+E465+E462</f>
        <v>132962000</v>
      </c>
      <c r="F459" s="5">
        <f>F460+F461+F469+F473+F465+F462</f>
        <v>133008000</v>
      </c>
      <c r="G459" s="12"/>
    </row>
    <row r="460" spans="1:6" ht="26.25">
      <c r="A460" s="7" t="s">
        <v>78</v>
      </c>
      <c r="B460" s="4" t="s">
        <v>79</v>
      </c>
      <c r="C460" s="5">
        <f>'sursa 02'!C389</f>
        <v>70699000</v>
      </c>
      <c r="D460" s="5">
        <f>'sursa 02'!D389</f>
        <v>106559000</v>
      </c>
      <c r="E460" s="5">
        <f>'sursa 02'!E389</f>
        <v>106559000</v>
      </c>
      <c r="F460" s="5">
        <f>'sursa 02'!F389</f>
        <v>106559000</v>
      </c>
    </row>
    <row r="461" spans="1:6" ht="26.25">
      <c r="A461" s="7" t="s">
        <v>80</v>
      </c>
      <c r="B461" s="4" t="s">
        <v>81</v>
      </c>
      <c r="C461" s="5">
        <f>'sursa 02'!C390</f>
        <v>12000000</v>
      </c>
      <c r="D461" s="5">
        <f>'sursa 02'!D390</f>
        <v>18883000</v>
      </c>
      <c r="E461" s="5">
        <f>'sursa 02'!E390</f>
        <v>18883000</v>
      </c>
      <c r="F461" s="5">
        <f>'sursa 02'!F390</f>
        <v>18883000</v>
      </c>
    </row>
    <row r="462" spans="1:6" ht="26.25">
      <c r="A462" s="7" t="s">
        <v>232</v>
      </c>
      <c r="B462" s="4" t="s">
        <v>233</v>
      </c>
      <c r="C462" s="5">
        <f aca="true" t="shared" si="82" ref="C462:F463">C463</f>
        <v>0</v>
      </c>
      <c r="D462" s="5">
        <f t="shared" si="82"/>
        <v>1019000</v>
      </c>
      <c r="E462" s="5">
        <f t="shared" si="82"/>
        <v>1045000</v>
      </c>
      <c r="F462" s="5">
        <f t="shared" si="82"/>
        <v>1070000</v>
      </c>
    </row>
    <row r="463" spans="1:6" ht="52.5">
      <c r="A463" s="7" t="s">
        <v>409</v>
      </c>
      <c r="B463" s="4" t="s">
        <v>235</v>
      </c>
      <c r="C463" s="5">
        <f t="shared" si="82"/>
        <v>0</v>
      </c>
      <c r="D463" s="5">
        <f t="shared" si="82"/>
        <v>1019000</v>
      </c>
      <c r="E463" s="5">
        <f t="shared" si="82"/>
        <v>1045000</v>
      </c>
      <c r="F463" s="5">
        <f t="shared" si="82"/>
        <v>1070000</v>
      </c>
    </row>
    <row r="464" spans="1:6" ht="39">
      <c r="A464" s="7" t="s">
        <v>408</v>
      </c>
      <c r="B464" s="4" t="s">
        <v>410</v>
      </c>
      <c r="C464" s="5">
        <f>'sursa 02'!C393</f>
        <v>0</v>
      </c>
      <c r="D464" s="5">
        <f>'sursa 02'!D393</f>
        <v>1019000</v>
      </c>
      <c r="E464" s="5">
        <f>'sursa 02'!E393</f>
        <v>1045000</v>
      </c>
      <c r="F464" s="5">
        <f>'sursa 02'!F393</f>
        <v>1070000</v>
      </c>
    </row>
    <row r="465" spans="1:6" ht="12.75">
      <c r="A465" s="7" t="s">
        <v>242</v>
      </c>
      <c r="B465" s="4" t="s">
        <v>243</v>
      </c>
      <c r="C465" s="5">
        <f>C466</f>
        <v>0</v>
      </c>
      <c r="D465" s="5">
        <f>D466</f>
        <v>33000</v>
      </c>
      <c r="E465" s="5">
        <f>E466</f>
        <v>33000</v>
      </c>
      <c r="F465" s="5">
        <f>F466</f>
        <v>34000</v>
      </c>
    </row>
    <row r="466" spans="1:6" ht="12.75">
      <c r="A466" s="7" t="s">
        <v>244</v>
      </c>
      <c r="B466" s="4" t="s">
        <v>245</v>
      </c>
      <c r="C466" s="5">
        <f>C467+C468</f>
        <v>0</v>
      </c>
      <c r="D466" s="5">
        <f>D467+D468</f>
        <v>33000</v>
      </c>
      <c r="E466" s="5">
        <f>E467+E468</f>
        <v>33000</v>
      </c>
      <c r="F466" s="5">
        <f>F467+F468</f>
        <v>34000</v>
      </c>
    </row>
    <row r="467" spans="1:6" ht="12.75">
      <c r="A467" s="7" t="s">
        <v>246</v>
      </c>
      <c r="B467" s="4" t="s">
        <v>247</v>
      </c>
      <c r="C467" s="5">
        <f>'sursa 02'!C396</f>
        <v>0</v>
      </c>
      <c r="D467" s="5">
        <f>'sursa 02'!D396</f>
        <v>0</v>
      </c>
      <c r="E467" s="5">
        <f>'sursa 02'!E396</f>
        <v>0</v>
      </c>
      <c r="F467" s="5">
        <f>'sursa 02'!F396</f>
        <v>0</v>
      </c>
    </row>
    <row r="468" spans="1:6" ht="39">
      <c r="A468" s="7" t="s">
        <v>406</v>
      </c>
      <c r="B468" s="4" t="s">
        <v>407</v>
      </c>
      <c r="C468" s="5">
        <f>'sursa 02'!C397</f>
        <v>0</v>
      </c>
      <c r="D468" s="5">
        <f>'sursa 02'!D397</f>
        <v>33000</v>
      </c>
      <c r="E468" s="5">
        <f>'sursa 02'!E397</f>
        <v>33000</v>
      </c>
      <c r="F468" s="5">
        <f>'sursa 02'!F397</f>
        <v>34000</v>
      </c>
    </row>
    <row r="469" spans="1:6" ht="12.75">
      <c r="A469" s="7" t="s">
        <v>248</v>
      </c>
      <c r="B469" s="4" t="s">
        <v>249</v>
      </c>
      <c r="C469" s="5">
        <f>C470</f>
        <v>5673000</v>
      </c>
      <c r="D469" s="5">
        <f>D470</f>
        <v>4441000</v>
      </c>
      <c r="E469" s="5">
        <f>E470</f>
        <v>4441000</v>
      </c>
      <c r="F469" s="5">
        <f>F470</f>
        <v>4441000</v>
      </c>
    </row>
    <row r="470" spans="1:6" ht="12.75">
      <c r="A470" s="7" t="s">
        <v>250</v>
      </c>
      <c r="B470" s="4" t="s">
        <v>251</v>
      </c>
      <c r="C470" s="5">
        <f>C471+C472</f>
        <v>5673000</v>
      </c>
      <c r="D470" s="5">
        <f>D471+D472</f>
        <v>4441000</v>
      </c>
      <c r="E470" s="5">
        <f>E471+E472</f>
        <v>4441000</v>
      </c>
      <c r="F470" s="5">
        <f>F471+F472</f>
        <v>4441000</v>
      </c>
    </row>
    <row r="471" spans="1:6" ht="12.75">
      <c r="A471" s="7" t="s">
        <v>252</v>
      </c>
      <c r="B471" s="4" t="s">
        <v>253</v>
      </c>
      <c r="C471" s="5">
        <f>'sursa 02'!C400</f>
        <v>3570000</v>
      </c>
      <c r="D471" s="5">
        <f>'sursa 02'!D400</f>
        <v>3479000</v>
      </c>
      <c r="E471" s="5">
        <f>'sursa 02'!E400</f>
        <v>3479000</v>
      </c>
      <c r="F471" s="5">
        <f>'sursa 02'!F400</f>
        <v>3479000</v>
      </c>
    </row>
    <row r="472" spans="1:6" ht="12.75">
      <c r="A472" s="7" t="s">
        <v>254</v>
      </c>
      <c r="B472" s="4" t="s">
        <v>255</v>
      </c>
      <c r="C472" s="5">
        <f>'sursa 02'!C401</f>
        <v>2103000</v>
      </c>
      <c r="D472" s="5">
        <f>'sursa 02'!D401</f>
        <v>962000</v>
      </c>
      <c r="E472" s="5">
        <f>'sursa 02'!E401</f>
        <v>962000</v>
      </c>
      <c r="F472" s="5">
        <f>'sursa 02'!F401</f>
        <v>962000</v>
      </c>
    </row>
    <row r="473" spans="1:6" ht="39">
      <c r="A473" s="7" t="s">
        <v>82</v>
      </c>
      <c r="B473" s="4" t="s">
        <v>83</v>
      </c>
      <c r="C473" s="5">
        <f>C474+C475</f>
        <v>1601000</v>
      </c>
      <c r="D473" s="5">
        <f>D474+D475</f>
        <v>1979000</v>
      </c>
      <c r="E473" s="5">
        <f>E474+E475</f>
        <v>2001000</v>
      </c>
      <c r="F473" s="5">
        <f>F474+F475</f>
        <v>2021000</v>
      </c>
    </row>
    <row r="474" spans="1:6" ht="12.75">
      <c r="A474" s="7" t="s">
        <v>256</v>
      </c>
      <c r="B474" s="4" t="s">
        <v>257</v>
      </c>
      <c r="C474" s="5">
        <f>'sursa 02'!C403</f>
        <v>800000</v>
      </c>
      <c r="D474" s="5">
        <f>'sursa 02'!D403</f>
        <v>840000</v>
      </c>
      <c r="E474" s="5">
        <f>'sursa 02'!E403</f>
        <v>862000</v>
      </c>
      <c r="F474" s="5">
        <f>'sursa 02'!F403</f>
        <v>882000</v>
      </c>
    </row>
    <row r="475" spans="1:6" ht="12.75">
      <c r="A475" s="7" t="s">
        <v>86</v>
      </c>
      <c r="B475" s="4" t="s">
        <v>87</v>
      </c>
      <c r="C475" s="5">
        <f>'sursa 02'!C404</f>
        <v>801000</v>
      </c>
      <c r="D475" s="5">
        <f>'sursa 02'!D404</f>
        <v>1139000</v>
      </c>
      <c r="E475" s="5">
        <f>'sursa 02'!E404</f>
        <v>1139000</v>
      </c>
      <c r="F475" s="5">
        <f>'sursa 02'!F404</f>
        <v>1139000</v>
      </c>
    </row>
    <row r="476" spans="1:6" ht="26.25">
      <c r="A476" s="7" t="s">
        <v>323</v>
      </c>
      <c r="B476" s="4" t="s">
        <v>324</v>
      </c>
      <c r="C476" s="5">
        <f aca="true" t="shared" si="83" ref="C476:F477">C477</f>
        <v>69780000</v>
      </c>
      <c r="D476" s="5">
        <f t="shared" si="83"/>
        <v>11501000</v>
      </c>
      <c r="E476" s="5">
        <f t="shared" si="83"/>
        <v>11788000</v>
      </c>
      <c r="F476" s="5">
        <f t="shared" si="83"/>
        <v>12071000</v>
      </c>
    </row>
    <row r="477" spans="1:6" ht="26.25">
      <c r="A477" s="7" t="s">
        <v>327</v>
      </c>
      <c r="B477" s="4" t="s">
        <v>328</v>
      </c>
      <c r="C477" s="5">
        <f t="shared" si="83"/>
        <v>69780000</v>
      </c>
      <c r="D477" s="5">
        <f t="shared" si="83"/>
        <v>11501000</v>
      </c>
      <c r="E477" s="5">
        <f t="shared" si="83"/>
        <v>11788000</v>
      </c>
      <c r="F477" s="5">
        <f t="shared" si="83"/>
        <v>12071000</v>
      </c>
    </row>
    <row r="478" spans="1:6" ht="12.75">
      <c r="A478" s="7" t="s">
        <v>221</v>
      </c>
      <c r="B478" s="4" t="s">
        <v>222</v>
      </c>
      <c r="C478" s="5">
        <f>C479+C480</f>
        <v>69780000</v>
      </c>
      <c r="D478" s="5">
        <f>D479+D480</f>
        <v>11501000</v>
      </c>
      <c r="E478" s="5">
        <f>E479+E480</f>
        <v>11788000</v>
      </c>
      <c r="F478" s="5">
        <f>F479+F480</f>
        <v>12071000</v>
      </c>
    </row>
    <row r="479" spans="1:6" ht="26.25">
      <c r="A479" s="7" t="s">
        <v>80</v>
      </c>
      <c r="B479" s="4" t="s">
        <v>81</v>
      </c>
      <c r="C479" s="5">
        <f>'sursa 02'!C408</f>
        <v>69780000</v>
      </c>
      <c r="D479" s="5">
        <f>'sursa 02'!D408</f>
        <v>11501000</v>
      </c>
      <c r="E479" s="5">
        <f>'sursa 02'!E408</f>
        <v>11788000</v>
      </c>
      <c r="F479" s="5">
        <f>'sursa 02'!F408</f>
        <v>12071000</v>
      </c>
    </row>
    <row r="480" spans="1:6" ht="12.75">
      <c r="A480" s="7" t="s">
        <v>262</v>
      </c>
      <c r="B480" s="4" t="s">
        <v>263</v>
      </c>
      <c r="C480" s="5">
        <f aca="true" t="shared" si="84" ref="C480:F482">C481</f>
        <v>0</v>
      </c>
      <c r="D480" s="5">
        <f t="shared" si="84"/>
        <v>0</v>
      </c>
      <c r="E480" s="5">
        <f t="shared" si="84"/>
        <v>0</v>
      </c>
      <c r="F480" s="5">
        <f t="shared" si="84"/>
        <v>0</v>
      </c>
    </row>
    <row r="481" spans="1:6" ht="26.25">
      <c r="A481" s="7" t="s">
        <v>264</v>
      </c>
      <c r="B481" s="4" t="s">
        <v>265</v>
      </c>
      <c r="C481" s="5">
        <f t="shared" si="84"/>
        <v>0</v>
      </c>
      <c r="D481" s="5">
        <f t="shared" si="84"/>
        <v>0</v>
      </c>
      <c r="E481" s="5">
        <f t="shared" si="84"/>
        <v>0</v>
      </c>
      <c r="F481" s="5">
        <f t="shared" si="84"/>
        <v>0</v>
      </c>
    </row>
    <row r="482" spans="1:6" ht="26.25">
      <c r="A482" s="7" t="s">
        <v>270</v>
      </c>
      <c r="B482" s="4" t="s">
        <v>271</v>
      </c>
      <c r="C482" s="5">
        <f t="shared" si="84"/>
        <v>0</v>
      </c>
      <c r="D482" s="5">
        <f t="shared" si="84"/>
        <v>0</v>
      </c>
      <c r="E482" s="5">
        <f t="shared" si="84"/>
        <v>0</v>
      </c>
      <c r="F482" s="5">
        <f t="shared" si="84"/>
        <v>0</v>
      </c>
    </row>
    <row r="483" spans="1:6" ht="12.75">
      <c r="A483" s="7" t="s">
        <v>272</v>
      </c>
      <c r="B483" s="4" t="s">
        <v>273</v>
      </c>
      <c r="C483" s="5">
        <f>'sursa 02'!C412</f>
        <v>0</v>
      </c>
      <c r="D483" s="5">
        <f>'sursa 02'!D412</f>
        <v>0</v>
      </c>
      <c r="E483" s="5">
        <f>'sursa 02'!E412</f>
        <v>0</v>
      </c>
      <c r="F483" s="5">
        <f>'sursa 02'!F412</f>
        <v>0</v>
      </c>
    </row>
    <row r="484" spans="1:6" ht="26.25">
      <c r="A484" s="7" t="s">
        <v>329</v>
      </c>
      <c r="B484" s="4" t="s">
        <v>330</v>
      </c>
      <c r="C484" s="5">
        <f>C485+C488+C501</f>
        <v>51867000</v>
      </c>
      <c r="D484" s="5">
        <f>D485+D488+D501</f>
        <v>60593000</v>
      </c>
      <c r="E484" s="5">
        <f>E485+E488+E501</f>
        <v>60901000</v>
      </c>
      <c r="F484" s="5">
        <f>F485+F488+F501</f>
        <v>61203000</v>
      </c>
    </row>
    <row r="485" spans="1:6" ht="26.25">
      <c r="A485" s="7" t="s">
        <v>331</v>
      </c>
      <c r="B485" s="4" t="s">
        <v>332</v>
      </c>
      <c r="C485" s="5">
        <f aca="true" t="shared" si="85" ref="C485:F486">C486</f>
        <v>205000</v>
      </c>
      <c r="D485" s="5">
        <f t="shared" si="85"/>
        <v>105000</v>
      </c>
      <c r="E485" s="5">
        <f t="shared" si="85"/>
        <v>105000</v>
      </c>
      <c r="F485" s="5">
        <f t="shared" si="85"/>
        <v>105000</v>
      </c>
    </row>
    <row r="486" spans="1:6" ht="12.75">
      <c r="A486" s="7" t="s">
        <v>221</v>
      </c>
      <c r="B486" s="4" t="s">
        <v>222</v>
      </c>
      <c r="C486" s="5">
        <f t="shared" si="85"/>
        <v>205000</v>
      </c>
      <c r="D486" s="5">
        <f t="shared" si="85"/>
        <v>105000</v>
      </c>
      <c r="E486" s="5">
        <f t="shared" si="85"/>
        <v>105000</v>
      </c>
      <c r="F486" s="5">
        <f t="shared" si="85"/>
        <v>105000</v>
      </c>
    </row>
    <row r="487" spans="1:6" ht="26.25">
      <c r="A487" s="7" t="s">
        <v>80</v>
      </c>
      <c r="B487" s="4" t="s">
        <v>81</v>
      </c>
      <c r="C487" s="5">
        <f>'sursa 02'!C416</f>
        <v>205000</v>
      </c>
      <c r="D487" s="5">
        <f>'sursa 02'!D416</f>
        <v>105000</v>
      </c>
      <c r="E487" s="5">
        <f>'sursa 02'!E416</f>
        <v>105000</v>
      </c>
      <c r="F487" s="5">
        <f>'sursa 02'!F416</f>
        <v>105000</v>
      </c>
    </row>
    <row r="488" spans="1:6" ht="12.75">
      <c r="A488" s="7" t="s">
        <v>333</v>
      </c>
      <c r="B488" s="4" t="s">
        <v>334</v>
      </c>
      <c r="C488" s="5">
        <f>C489</f>
        <v>42094000</v>
      </c>
      <c r="D488" s="5">
        <f>D489</f>
        <v>52855000</v>
      </c>
      <c r="E488" s="5">
        <f>E489</f>
        <v>52972000</v>
      </c>
      <c r="F488" s="5">
        <f>F489</f>
        <v>53087000</v>
      </c>
    </row>
    <row r="489" spans="1:6" ht="12.75">
      <c r="A489" s="7" t="s">
        <v>221</v>
      </c>
      <c r="B489" s="4" t="s">
        <v>222</v>
      </c>
      <c r="C489" s="5">
        <f>C490+C491+C495</f>
        <v>42094000</v>
      </c>
      <c r="D489" s="5">
        <f>D490+D491+D495</f>
        <v>52855000</v>
      </c>
      <c r="E489" s="5">
        <f>E490+E491+E495</f>
        <v>52972000</v>
      </c>
      <c r="F489" s="5">
        <f>F490+F491+F495</f>
        <v>53087000</v>
      </c>
    </row>
    <row r="490" spans="1:6" ht="26.25">
      <c r="A490" s="7" t="s">
        <v>80</v>
      </c>
      <c r="B490" s="4" t="s">
        <v>81</v>
      </c>
      <c r="C490" s="5">
        <f>'sursa 02'!C419</f>
        <v>29114000</v>
      </c>
      <c r="D490" s="5">
        <f>'sursa 02'!D419</f>
        <v>43060000</v>
      </c>
      <c r="E490" s="5">
        <f>'sursa 02'!E419</f>
        <v>43060000</v>
      </c>
      <c r="F490" s="5">
        <f>'sursa 02'!F419</f>
        <v>43060000</v>
      </c>
    </row>
    <row r="491" spans="1:6" ht="12.75">
      <c r="A491" s="7" t="s">
        <v>242</v>
      </c>
      <c r="B491" s="4" t="s">
        <v>243</v>
      </c>
      <c r="C491" s="5">
        <f>C492</f>
        <v>8500000</v>
      </c>
      <c r="D491" s="5">
        <f>D492</f>
        <v>5111000</v>
      </c>
      <c r="E491" s="5">
        <f>E492</f>
        <v>5111000</v>
      </c>
      <c r="F491" s="5">
        <f>F492</f>
        <v>5111000</v>
      </c>
    </row>
    <row r="492" spans="1:6" ht="12.75">
      <c r="A492" s="7" t="s">
        <v>244</v>
      </c>
      <c r="B492" s="4" t="s">
        <v>245</v>
      </c>
      <c r="C492" s="5">
        <f>C493+C494</f>
        <v>8500000</v>
      </c>
      <c r="D492" s="5">
        <f>D493+D494</f>
        <v>5111000</v>
      </c>
      <c r="E492" s="5">
        <f>E493+E494</f>
        <v>5111000</v>
      </c>
      <c r="F492" s="5">
        <f>F493+F494</f>
        <v>5111000</v>
      </c>
    </row>
    <row r="493" spans="1:6" ht="12.75">
      <c r="A493" s="7" t="s">
        <v>246</v>
      </c>
      <c r="B493" s="4" t="s">
        <v>247</v>
      </c>
      <c r="C493" s="5">
        <f>'sursa 02'!C422</f>
        <v>6500000</v>
      </c>
      <c r="D493" s="5">
        <f>'sursa 02'!D422</f>
        <v>5111000</v>
      </c>
      <c r="E493" s="5">
        <f>'sursa 02'!E422</f>
        <v>5111000</v>
      </c>
      <c r="F493" s="5">
        <f>'sursa 02'!F422</f>
        <v>5111000</v>
      </c>
    </row>
    <row r="494" spans="1:6" ht="26.25">
      <c r="A494" s="7" t="s">
        <v>431</v>
      </c>
      <c r="B494" s="4" t="s">
        <v>432</v>
      </c>
      <c r="C494" s="5">
        <v>2000000</v>
      </c>
      <c r="D494" s="5"/>
      <c r="E494" s="5"/>
      <c r="F494" s="5"/>
    </row>
    <row r="495" spans="1:6" ht="12.75">
      <c r="A495" s="7" t="s">
        <v>262</v>
      </c>
      <c r="B495" s="4" t="s">
        <v>263</v>
      </c>
      <c r="C495" s="5">
        <f>C496</f>
        <v>4480000</v>
      </c>
      <c r="D495" s="5">
        <f>D496</f>
        <v>4684000</v>
      </c>
      <c r="E495" s="5">
        <f>E496</f>
        <v>4801000</v>
      </c>
      <c r="F495" s="5">
        <f>F496</f>
        <v>4916000</v>
      </c>
    </row>
    <row r="496" spans="1:6" ht="26.25">
      <c r="A496" s="7" t="s">
        <v>264</v>
      </c>
      <c r="B496" s="4" t="s">
        <v>265</v>
      </c>
      <c r="C496" s="5">
        <f>C497+C499</f>
        <v>4480000</v>
      </c>
      <c r="D496" s="5">
        <f>D497+D499</f>
        <v>4684000</v>
      </c>
      <c r="E496" s="5">
        <f>E497+E499</f>
        <v>4801000</v>
      </c>
      <c r="F496" s="5">
        <f>F497+F499</f>
        <v>4916000</v>
      </c>
    </row>
    <row r="497" spans="1:6" ht="26.25">
      <c r="A497" s="7" t="s">
        <v>266</v>
      </c>
      <c r="B497" s="4" t="s">
        <v>267</v>
      </c>
      <c r="C497" s="5">
        <f>C498</f>
        <v>1088000</v>
      </c>
      <c r="D497" s="5">
        <f>D498</f>
        <v>1120000</v>
      </c>
      <c r="E497" s="5">
        <f>E498</f>
        <v>1148000</v>
      </c>
      <c r="F497" s="5">
        <f>F498</f>
        <v>1176000</v>
      </c>
    </row>
    <row r="498" spans="1:6" ht="26.25">
      <c r="A498" s="7" t="s">
        <v>268</v>
      </c>
      <c r="B498" s="4" t="s">
        <v>269</v>
      </c>
      <c r="C498" s="5">
        <f>'sursa 02'!C427</f>
        <v>1088000</v>
      </c>
      <c r="D498" s="5">
        <f>'sursa 02'!D427</f>
        <v>1120000</v>
      </c>
      <c r="E498" s="5">
        <f>'sursa 02'!E427</f>
        <v>1148000</v>
      </c>
      <c r="F498" s="5">
        <f>'sursa 02'!F427</f>
        <v>1176000</v>
      </c>
    </row>
    <row r="499" spans="1:6" ht="26.25">
      <c r="A499" s="7" t="s">
        <v>270</v>
      </c>
      <c r="B499" s="4" t="s">
        <v>271</v>
      </c>
      <c r="C499" s="5">
        <f>C500</f>
        <v>3392000</v>
      </c>
      <c r="D499" s="5">
        <f>D500</f>
        <v>3564000</v>
      </c>
      <c r="E499" s="5">
        <f>E500</f>
        <v>3653000</v>
      </c>
      <c r="F499" s="5">
        <f>F500</f>
        <v>3740000</v>
      </c>
    </row>
    <row r="500" spans="1:6" ht="12.75">
      <c r="A500" s="7" t="s">
        <v>272</v>
      </c>
      <c r="B500" s="4" t="s">
        <v>273</v>
      </c>
      <c r="C500" s="5">
        <f>'sursa 02'!C429</f>
        <v>3392000</v>
      </c>
      <c r="D500" s="5">
        <f>'sursa 02'!D429</f>
        <v>3564000</v>
      </c>
      <c r="E500" s="5">
        <f>'sursa 02'!E429</f>
        <v>3653000</v>
      </c>
      <c r="F500" s="5">
        <f>'sursa 02'!F429</f>
        <v>3740000</v>
      </c>
    </row>
    <row r="501" spans="1:6" ht="26.25">
      <c r="A501" s="7" t="s">
        <v>335</v>
      </c>
      <c r="B501" s="4" t="s">
        <v>336</v>
      </c>
      <c r="C501" s="5">
        <f>C502</f>
        <v>9568000</v>
      </c>
      <c r="D501" s="5">
        <f>D502</f>
        <v>7633000</v>
      </c>
      <c r="E501" s="5">
        <f>E502</f>
        <v>7824000</v>
      </c>
      <c r="F501" s="5">
        <f>F502</f>
        <v>8011000</v>
      </c>
    </row>
    <row r="502" spans="1:6" ht="12.75">
      <c r="A502" s="7" t="s">
        <v>221</v>
      </c>
      <c r="B502" s="4" t="s">
        <v>222</v>
      </c>
      <c r="C502" s="5">
        <f>C503+C504+C508</f>
        <v>9568000</v>
      </c>
      <c r="D502" s="5">
        <f>D503+D504+D508</f>
        <v>7633000</v>
      </c>
      <c r="E502" s="5">
        <f>E503+E504+E508</f>
        <v>7824000</v>
      </c>
      <c r="F502" s="5">
        <f>F503+F504+F508</f>
        <v>8011000</v>
      </c>
    </row>
    <row r="503" spans="1:6" ht="26.25">
      <c r="A503" s="7" t="s">
        <v>80</v>
      </c>
      <c r="B503" s="4" t="s">
        <v>81</v>
      </c>
      <c r="C503" s="5">
        <f>'sursa 02'!C432</f>
        <v>6918000</v>
      </c>
      <c r="D503" s="5">
        <f>'sursa 02'!D432</f>
        <v>6612000</v>
      </c>
      <c r="E503" s="5">
        <f>'sursa 02'!E432</f>
        <v>6777000</v>
      </c>
      <c r="F503" s="5">
        <f>'sursa 02'!F432</f>
        <v>6939000</v>
      </c>
    </row>
    <row r="504" spans="1:6" ht="26.25">
      <c r="A504" s="7" t="s">
        <v>232</v>
      </c>
      <c r="B504" s="4" t="s">
        <v>233</v>
      </c>
      <c r="C504" s="5">
        <f>C505</f>
        <v>250000</v>
      </c>
      <c r="D504" s="5">
        <f>D505</f>
        <v>259000</v>
      </c>
      <c r="E504" s="5">
        <f>E505</f>
        <v>266000</v>
      </c>
      <c r="F504" s="5">
        <f>F505</f>
        <v>273000</v>
      </c>
    </row>
    <row r="505" spans="1:6" ht="52.5">
      <c r="A505" s="7" t="s">
        <v>234</v>
      </c>
      <c r="B505" s="4" t="s">
        <v>235</v>
      </c>
      <c r="C505" s="5">
        <f>C506+C507</f>
        <v>250000</v>
      </c>
      <c r="D505" s="5">
        <f>D506+D507</f>
        <v>259000</v>
      </c>
      <c r="E505" s="5">
        <f>E506+E507</f>
        <v>266000</v>
      </c>
      <c r="F505" s="5">
        <f>F506+F507</f>
        <v>273000</v>
      </c>
    </row>
    <row r="506" spans="1:6" ht="12.75">
      <c r="A506" s="7" t="s">
        <v>236</v>
      </c>
      <c r="B506" s="4" t="s">
        <v>237</v>
      </c>
      <c r="C506" s="5">
        <f>'sursa 02'!C435</f>
        <v>0</v>
      </c>
      <c r="D506" s="5">
        <f>'sursa 02'!D435</f>
        <v>7000</v>
      </c>
      <c r="E506" s="5">
        <f>'sursa 02'!E435</f>
        <v>8000</v>
      </c>
      <c r="F506" s="5">
        <f>'sursa 02'!F435</f>
        <v>8000</v>
      </c>
    </row>
    <row r="507" spans="1:6" ht="12.75">
      <c r="A507" s="7" t="s">
        <v>238</v>
      </c>
      <c r="B507" s="4" t="s">
        <v>239</v>
      </c>
      <c r="C507" s="5">
        <f>'sursa 02'!C436</f>
        <v>250000</v>
      </c>
      <c r="D507" s="5">
        <f>'sursa 02'!D436</f>
        <v>252000</v>
      </c>
      <c r="E507" s="5">
        <f>'sursa 02'!E436</f>
        <v>258000</v>
      </c>
      <c r="F507" s="5">
        <f>'sursa 02'!F436</f>
        <v>265000</v>
      </c>
    </row>
    <row r="508" spans="1:6" ht="39">
      <c r="A508" s="7" t="s">
        <v>82</v>
      </c>
      <c r="B508" s="4" t="s">
        <v>83</v>
      </c>
      <c r="C508" s="5">
        <f>C509</f>
        <v>2400000</v>
      </c>
      <c r="D508" s="5">
        <f>D509</f>
        <v>762000</v>
      </c>
      <c r="E508" s="5">
        <f>E509</f>
        <v>781000</v>
      </c>
      <c r="F508" s="5">
        <f>F509</f>
        <v>799000</v>
      </c>
    </row>
    <row r="509" spans="1:6" ht="12.75">
      <c r="A509" s="7" t="s">
        <v>256</v>
      </c>
      <c r="B509" s="4" t="s">
        <v>257</v>
      </c>
      <c r="C509" s="5">
        <f>'sursa 02'!C438</f>
        <v>2400000</v>
      </c>
      <c r="D509" s="5">
        <f>'sursa 02'!D438</f>
        <v>762000</v>
      </c>
      <c r="E509" s="5">
        <f>'sursa 02'!E438</f>
        <v>781000</v>
      </c>
      <c r="F509" s="5">
        <f>'sursa 02'!F438</f>
        <v>799000</v>
      </c>
    </row>
    <row r="510" spans="1:9" ht="26.25">
      <c r="A510" s="7" t="s">
        <v>346</v>
      </c>
      <c r="B510" s="4" t="s">
        <v>141</v>
      </c>
      <c r="C510" s="5">
        <f>C518+C533+C535+C511+C514</f>
        <v>161023000</v>
      </c>
      <c r="D510" s="5">
        <f>D518+D533+D535+D511+D514</f>
        <v>130361000</v>
      </c>
      <c r="E510" s="5">
        <f>E518+E533+E535+E511+E514</f>
        <v>131754000</v>
      </c>
      <c r="F510" s="5">
        <f>F518+F533+F535+F511+F514</f>
        <v>133126000</v>
      </c>
      <c r="G510" s="12"/>
      <c r="H510" s="12"/>
      <c r="I510" s="12"/>
    </row>
    <row r="511" spans="1:7" ht="14.25">
      <c r="A511" s="7" t="s">
        <v>134</v>
      </c>
      <c r="B511" s="4" t="s">
        <v>18</v>
      </c>
      <c r="C511" s="5">
        <f aca="true" t="shared" si="86" ref="C511:F512">C512</f>
        <v>13347000</v>
      </c>
      <c r="D511" s="5">
        <f t="shared" si="86"/>
        <v>24292000</v>
      </c>
      <c r="E511" s="5">
        <f t="shared" si="86"/>
        <v>23295000</v>
      </c>
      <c r="F511" s="5">
        <f t="shared" si="86"/>
        <v>22316000</v>
      </c>
      <c r="G511" s="9"/>
    </row>
    <row r="512" spans="1:7" ht="14.25">
      <c r="A512" s="7" t="s">
        <v>135</v>
      </c>
      <c r="B512" s="4" t="s">
        <v>32</v>
      </c>
      <c r="C512" s="5">
        <f t="shared" si="86"/>
        <v>13347000</v>
      </c>
      <c r="D512" s="5">
        <f t="shared" si="86"/>
        <v>24292000</v>
      </c>
      <c r="E512" s="5">
        <f t="shared" si="86"/>
        <v>23295000</v>
      </c>
      <c r="F512" s="5">
        <f t="shared" si="86"/>
        <v>22316000</v>
      </c>
      <c r="G512" s="9"/>
    </row>
    <row r="513" spans="1:7" ht="14.25">
      <c r="A513" s="7" t="s">
        <v>37</v>
      </c>
      <c r="B513" s="4" t="s">
        <v>38</v>
      </c>
      <c r="C513" s="5">
        <f>'sursa 10'!C158+'sursa 02'!C441</f>
        <v>13347000</v>
      </c>
      <c r="D513" s="5">
        <f>'sursa 10'!D158+'sursa 02'!D441</f>
        <v>24292000</v>
      </c>
      <c r="E513" s="5">
        <f>'sursa 10'!E158+'sursa 02'!E441</f>
        <v>23295000</v>
      </c>
      <c r="F513" s="5">
        <f>'sursa 10'!F158+'sursa 02'!F441</f>
        <v>22316000</v>
      </c>
      <c r="G513" s="9"/>
    </row>
    <row r="514" spans="1:6" ht="14.25">
      <c r="A514" s="7" t="s">
        <v>41</v>
      </c>
      <c r="B514" s="4" t="s">
        <v>42</v>
      </c>
      <c r="C514" s="5">
        <f>C515</f>
        <v>1000</v>
      </c>
      <c r="D514" s="5">
        <f>D515</f>
        <v>0</v>
      </c>
      <c r="E514" s="5">
        <f>E515</f>
        <v>0</v>
      </c>
      <c r="F514" s="5">
        <f>F515</f>
        <v>0</v>
      </c>
    </row>
    <row r="515" spans="1:6" ht="14.25">
      <c r="A515" s="7" t="s">
        <v>43</v>
      </c>
      <c r="B515" s="4" t="s">
        <v>44</v>
      </c>
      <c r="C515" s="5">
        <f>C516+C517</f>
        <v>1000</v>
      </c>
      <c r="D515" s="5">
        <f>D516+D517</f>
        <v>0</v>
      </c>
      <c r="E515" s="5">
        <f>E516+E517</f>
        <v>0</v>
      </c>
      <c r="F515" s="5">
        <f>F516+F517</f>
        <v>0</v>
      </c>
    </row>
    <row r="516" spans="1:6" ht="14.25">
      <c r="A516" s="7" t="s">
        <v>45</v>
      </c>
      <c r="B516" s="4" t="s">
        <v>46</v>
      </c>
      <c r="C516" s="5">
        <f>'sursa 10'!C161+'sursa 02'!C443</f>
        <v>1000</v>
      </c>
      <c r="D516" s="5">
        <f>'sursa 10'!D161+'sursa 02'!D443</f>
        <v>0</v>
      </c>
      <c r="E516" s="5">
        <f>'sursa 10'!E161+'sursa 02'!E443</f>
        <v>0</v>
      </c>
      <c r="F516" s="5">
        <f>'sursa 10'!F161+'sursa 02'!F443</f>
        <v>0</v>
      </c>
    </row>
    <row r="517" spans="1:6" ht="26.25">
      <c r="A517" s="7" t="s">
        <v>419</v>
      </c>
      <c r="B517" s="20">
        <v>390207</v>
      </c>
      <c r="C517" s="5">
        <f>'sursa 02'!C444</f>
        <v>0</v>
      </c>
      <c r="D517" s="5">
        <f>'sursa 02'!D444</f>
        <v>0</v>
      </c>
      <c r="E517" s="5">
        <f>'sursa 02'!E444</f>
        <v>0</v>
      </c>
      <c r="F517" s="5">
        <f>'sursa 02'!F444</f>
        <v>0</v>
      </c>
    </row>
    <row r="518" spans="1:6" ht="12.75">
      <c r="A518" s="7" t="s">
        <v>47</v>
      </c>
      <c r="B518" s="4" t="s">
        <v>48</v>
      </c>
      <c r="C518" s="5">
        <f>C519</f>
        <v>18478000</v>
      </c>
      <c r="D518" s="5">
        <f>D519</f>
        <v>48022000</v>
      </c>
      <c r="E518" s="5">
        <f>E519</f>
        <v>49174000</v>
      </c>
      <c r="F518" s="5">
        <f>F519</f>
        <v>50305000</v>
      </c>
    </row>
    <row r="519" spans="1:6" ht="26.25">
      <c r="A519" s="7" t="s">
        <v>195</v>
      </c>
      <c r="B519" s="4" t="s">
        <v>50</v>
      </c>
      <c r="C519" s="5">
        <f>C520+C527</f>
        <v>18478000</v>
      </c>
      <c r="D519" s="5">
        <f>D520+D527</f>
        <v>48022000</v>
      </c>
      <c r="E519" s="5">
        <f>E520+E527</f>
        <v>49174000</v>
      </c>
      <c r="F519" s="5">
        <f>F520+F527</f>
        <v>50305000</v>
      </c>
    </row>
    <row r="520" spans="1:6" ht="52.5">
      <c r="A520" s="7" t="s">
        <v>347</v>
      </c>
      <c r="B520" s="4" t="s">
        <v>197</v>
      </c>
      <c r="C520" s="5">
        <f>C524+C525+C523+C521+C526</f>
        <v>18478000</v>
      </c>
      <c r="D520" s="5">
        <f>D524+D525+D523+D521+D526</f>
        <v>27024000</v>
      </c>
      <c r="E520" s="5">
        <f>E524+E525+E523+E521+E526</f>
        <v>27650000</v>
      </c>
      <c r="F520" s="5">
        <f>F524+F525+F523+F521+F526</f>
        <v>28265000</v>
      </c>
    </row>
    <row r="521" spans="1:6" ht="39">
      <c r="A521" s="7" t="s">
        <v>364</v>
      </c>
      <c r="B521" s="4" t="s">
        <v>366</v>
      </c>
      <c r="C521" s="5">
        <f>C522</f>
        <v>0</v>
      </c>
      <c r="D521" s="5">
        <f>D522</f>
        <v>12506000</v>
      </c>
      <c r="E521" s="5">
        <f>E522</f>
        <v>12769000</v>
      </c>
      <c r="F521" s="5">
        <f>F522</f>
        <v>13027000</v>
      </c>
    </row>
    <row r="522" spans="1:6" ht="26.25">
      <c r="A522" s="7" t="s">
        <v>365</v>
      </c>
      <c r="B522" s="4" t="s">
        <v>367</v>
      </c>
      <c r="C522" s="5">
        <f>'sursa 02'!C449</f>
        <v>0</v>
      </c>
      <c r="D522" s="5">
        <f>'sursa 02'!D449</f>
        <v>12506000</v>
      </c>
      <c r="E522" s="5">
        <f>'sursa 02'!E449</f>
        <v>12769000</v>
      </c>
      <c r="F522" s="5">
        <f>'sursa 02'!F449</f>
        <v>13027000</v>
      </c>
    </row>
    <row r="523" spans="1:6" ht="39.75">
      <c r="A523" s="7" t="s">
        <v>53</v>
      </c>
      <c r="B523" s="20">
        <v>421070</v>
      </c>
      <c r="C523" s="5">
        <f>'sursa 10'!C165</f>
        <v>0</v>
      </c>
      <c r="D523" s="5">
        <f>'sursa 10'!D165</f>
        <v>0</v>
      </c>
      <c r="E523" s="5">
        <f>'sursa 10'!E165</f>
        <v>0</v>
      </c>
      <c r="F523" s="5">
        <f>'sursa 10'!F165</f>
        <v>0</v>
      </c>
    </row>
    <row r="524" spans="1:6" ht="12.75">
      <c r="A524" s="7" t="s">
        <v>200</v>
      </c>
      <c r="B524" s="4" t="s">
        <v>201</v>
      </c>
      <c r="C524" s="5">
        <f>'sursa 02'!C450</f>
        <v>16221000</v>
      </c>
      <c r="D524" s="5">
        <f>'sursa 02'!D450</f>
        <v>13988000</v>
      </c>
      <c r="E524" s="5">
        <f>'sursa 02'!E450</f>
        <v>14338000</v>
      </c>
      <c r="F524" s="5">
        <f>'sursa 02'!F450</f>
        <v>14682000</v>
      </c>
    </row>
    <row r="525" spans="1:6" ht="52.5">
      <c r="A525" s="7" t="s">
        <v>202</v>
      </c>
      <c r="B525" s="4" t="s">
        <v>203</v>
      </c>
      <c r="C525" s="5">
        <f>'sursa 02'!C451</f>
        <v>2154000</v>
      </c>
      <c r="D525" s="5">
        <f>'sursa 02'!D451</f>
        <v>530000</v>
      </c>
      <c r="E525" s="5">
        <f>'sursa 02'!E451</f>
        <v>543000</v>
      </c>
      <c r="F525" s="5">
        <f>'sursa 02'!F451</f>
        <v>556000</v>
      </c>
    </row>
    <row r="526" spans="1:6" ht="26.25">
      <c r="A526" s="7" t="s">
        <v>426</v>
      </c>
      <c r="B526" s="20">
        <v>420875</v>
      </c>
      <c r="C526" s="5">
        <f>'sursa 08'!C25</f>
        <v>103000</v>
      </c>
      <c r="D526" s="5">
        <f>'sursa 08'!D25</f>
        <v>0</v>
      </c>
      <c r="E526" s="5">
        <f>'sursa 08'!E25</f>
        <v>0</v>
      </c>
      <c r="F526" s="5">
        <f>'sursa 08'!F25</f>
        <v>0</v>
      </c>
    </row>
    <row r="527" spans="1:6" ht="27">
      <c r="A527" s="7" t="s">
        <v>137</v>
      </c>
      <c r="B527" s="4" t="s">
        <v>55</v>
      </c>
      <c r="C527" s="5">
        <f>C528+C529+C532</f>
        <v>0</v>
      </c>
      <c r="D527" s="5">
        <f>D528+D529+D532</f>
        <v>20998000</v>
      </c>
      <c r="E527" s="5">
        <f>E528+E529+E532</f>
        <v>21524000</v>
      </c>
      <c r="F527" s="5">
        <f>F528+F529+F532</f>
        <v>22040000</v>
      </c>
    </row>
    <row r="528" spans="1:6" ht="27">
      <c r="A528" s="7" t="s">
        <v>60</v>
      </c>
      <c r="B528" s="4" t="s">
        <v>61</v>
      </c>
      <c r="C528" s="5">
        <v>0</v>
      </c>
      <c r="D528" s="5">
        <f>'sursa 10'!D167</f>
        <v>10479000</v>
      </c>
      <c r="E528" s="5">
        <f>'sursa 10'!E167+1000</f>
        <v>10742000</v>
      </c>
      <c r="F528" s="5">
        <f>'sursa 10'!F167-1000</f>
        <v>10998000</v>
      </c>
    </row>
    <row r="529" spans="1:6" ht="39.75">
      <c r="A529" s="7" t="s">
        <v>62</v>
      </c>
      <c r="B529" s="4" t="s">
        <v>63</v>
      </c>
      <c r="C529" s="5">
        <f>C530+C531</f>
        <v>0</v>
      </c>
      <c r="D529" s="5">
        <f>D530+D531</f>
        <v>10519000</v>
      </c>
      <c r="E529" s="5">
        <f>E530+E531</f>
        <v>10782000</v>
      </c>
      <c r="F529" s="5">
        <f>F530+F531</f>
        <v>11042000</v>
      </c>
    </row>
    <row r="530" spans="1:6" ht="27">
      <c r="A530" s="7" t="s">
        <v>64</v>
      </c>
      <c r="B530" s="4" t="s">
        <v>65</v>
      </c>
      <c r="C530" s="5"/>
      <c r="D530" s="5"/>
      <c r="E530" s="5"/>
      <c r="F530" s="5"/>
    </row>
    <row r="531" spans="1:6" ht="27">
      <c r="A531" s="7" t="s">
        <v>66</v>
      </c>
      <c r="B531" s="4" t="s">
        <v>67</v>
      </c>
      <c r="C531" s="5">
        <f>'sursa 10'!C168</f>
        <v>0</v>
      </c>
      <c r="D531" s="5">
        <f>'sursa 10'!D168</f>
        <v>10519000</v>
      </c>
      <c r="E531" s="5">
        <f>'sursa 10'!E168</f>
        <v>10782000</v>
      </c>
      <c r="F531" s="5">
        <f>'sursa 10'!F168</f>
        <v>11042000</v>
      </c>
    </row>
    <row r="532" spans="1:6" ht="27">
      <c r="A532" s="7" t="s">
        <v>68</v>
      </c>
      <c r="B532" s="4" t="s">
        <v>69</v>
      </c>
      <c r="C532" s="5"/>
      <c r="D532" s="5"/>
      <c r="E532" s="5"/>
      <c r="F532" s="5"/>
    </row>
    <row r="533" spans="1:6" ht="12.75">
      <c r="A533" s="7" t="s">
        <v>206</v>
      </c>
      <c r="B533" s="4" t="s">
        <v>207</v>
      </c>
      <c r="C533" s="5">
        <f>C534</f>
        <v>0</v>
      </c>
      <c r="D533" s="5">
        <f>D534</f>
        <v>2494000</v>
      </c>
      <c r="E533" s="5">
        <f>E534</f>
        <v>2556000</v>
      </c>
      <c r="F533" s="5">
        <f>F534</f>
        <v>2618000</v>
      </c>
    </row>
    <row r="534" spans="1:6" ht="26.25">
      <c r="A534" s="7" t="s">
        <v>208</v>
      </c>
      <c r="B534" s="4" t="s">
        <v>209</v>
      </c>
      <c r="C534" s="5">
        <f>'sursa 02'!C453+'sursa 10'!C174</f>
        <v>0</v>
      </c>
      <c r="D534" s="5">
        <f>'sursa 02'!D453+'sursa 10'!D174</f>
        <v>2494000</v>
      </c>
      <c r="E534" s="5">
        <f>'sursa 02'!E453+'sursa 10'!E174</f>
        <v>2556000</v>
      </c>
      <c r="F534" s="5">
        <f>'sursa 02'!F453+'sursa 10'!F174</f>
        <v>2618000</v>
      </c>
    </row>
    <row r="535" spans="1:6" ht="52.5">
      <c r="A535" s="7" t="s">
        <v>210</v>
      </c>
      <c r="B535" s="4" t="s">
        <v>211</v>
      </c>
      <c r="C535" s="5">
        <f>C536+C540+C543</f>
        <v>129197000</v>
      </c>
      <c r="D535" s="5">
        <f>D536+D540+D543</f>
        <v>55553000</v>
      </c>
      <c r="E535" s="5">
        <f>E536+E540+E543</f>
        <v>56729000</v>
      </c>
      <c r="F535" s="5">
        <f>F536+F540+F543</f>
        <v>57887000</v>
      </c>
    </row>
    <row r="536" spans="1:6" ht="26.25">
      <c r="A536" s="7" t="s">
        <v>212</v>
      </c>
      <c r="B536" s="4" t="s">
        <v>213</v>
      </c>
      <c r="C536" s="5">
        <f>C537+C538+C539</f>
        <v>126308000</v>
      </c>
      <c r="D536" s="5">
        <f>D537+D538+D539</f>
        <v>52265000</v>
      </c>
      <c r="E536" s="5">
        <f>E537+E538+E539</f>
        <v>53409000</v>
      </c>
      <c r="F536" s="5">
        <f>F537+F538+F539</f>
        <v>54535000</v>
      </c>
    </row>
    <row r="537" spans="1:6" ht="12.75">
      <c r="A537" s="7" t="s">
        <v>214</v>
      </c>
      <c r="B537" s="4" t="s">
        <v>215</v>
      </c>
      <c r="C537" s="5">
        <f>'sursa 02'!C456+'sursa 10'!C177</f>
        <v>57804000</v>
      </c>
      <c r="D537" s="5">
        <f>'sursa 02'!D456+'sursa 10'!D177</f>
        <v>3997000</v>
      </c>
      <c r="E537" s="5">
        <f>'sursa 02'!E456+'sursa 10'!E177</f>
        <v>4047000</v>
      </c>
      <c r="F537" s="5">
        <f>'sursa 02'!F456+'sursa 10'!F177</f>
        <v>4096000</v>
      </c>
    </row>
    <row r="538" spans="1:6" ht="12.75">
      <c r="A538" s="7" t="s">
        <v>393</v>
      </c>
      <c r="B538" s="4" t="s">
        <v>395</v>
      </c>
      <c r="C538" s="5">
        <f>'sursa 02'!C457</f>
        <v>0</v>
      </c>
      <c r="D538" s="5">
        <f>'sursa 02'!D457+'sursa 10'!D178</f>
        <v>3698000</v>
      </c>
      <c r="E538" s="5">
        <f>'sursa 02'!E457+'sursa 10'!E178</f>
        <v>3702000</v>
      </c>
      <c r="F538" s="5">
        <f>'sursa 02'!F457+'sursa 10'!F178</f>
        <v>3707000</v>
      </c>
    </row>
    <row r="539" spans="1:6" ht="12.75">
      <c r="A539" s="7" t="s">
        <v>417</v>
      </c>
      <c r="B539" s="4" t="s">
        <v>418</v>
      </c>
      <c r="C539" s="5">
        <f>'sursa 02'!C458+'sursa 10'!C178</f>
        <v>68504000</v>
      </c>
      <c r="D539" s="5">
        <f>'sursa 02'!D458</f>
        <v>44570000</v>
      </c>
      <c r="E539" s="5">
        <f>'sursa 02'!E458</f>
        <v>45660000</v>
      </c>
      <c r="F539" s="5">
        <f>'sursa 02'!F458</f>
        <v>46732000</v>
      </c>
    </row>
    <row r="540" spans="1:6" ht="26.25">
      <c r="A540" s="7" t="s">
        <v>216</v>
      </c>
      <c r="B540" s="4" t="s">
        <v>217</v>
      </c>
      <c r="C540" s="5">
        <f>C541+C542</f>
        <v>2307000</v>
      </c>
      <c r="D540" s="5">
        <f>D541+D542</f>
        <v>3288000</v>
      </c>
      <c r="E540" s="5">
        <f>E541+E542</f>
        <v>3320000</v>
      </c>
      <c r="F540" s="5">
        <f>F541+F542</f>
        <v>3352000</v>
      </c>
    </row>
    <row r="541" spans="1:6" ht="12.75">
      <c r="A541" s="7" t="s">
        <v>214</v>
      </c>
      <c r="B541" s="4" t="s">
        <v>218</v>
      </c>
      <c r="C541" s="5">
        <f>'sursa 02'!C460</f>
        <v>2307000</v>
      </c>
      <c r="D541" s="5">
        <f>'sursa 02'!D460</f>
        <v>2022000</v>
      </c>
      <c r="E541" s="5">
        <f>'sursa 02'!E460</f>
        <v>2048000</v>
      </c>
      <c r="F541" s="5">
        <f>'sursa 02'!F460</f>
        <v>2073000</v>
      </c>
    </row>
    <row r="542" spans="1:6" ht="12.75">
      <c r="A542" s="7" t="s">
        <v>393</v>
      </c>
      <c r="B542" s="4" t="s">
        <v>394</v>
      </c>
      <c r="C542" s="5">
        <f>'sursa 02'!C461</f>
        <v>0</v>
      </c>
      <c r="D542" s="5">
        <f>'sursa 02'!D461</f>
        <v>1266000</v>
      </c>
      <c r="E542" s="5">
        <f>'sursa 02'!E461</f>
        <v>1272000</v>
      </c>
      <c r="F542" s="5">
        <f>'sursa 02'!F461</f>
        <v>1279000</v>
      </c>
    </row>
    <row r="543" spans="1:6" ht="52.5">
      <c r="A543" s="7" t="s">
        <v>210</v>
      </c>
      <c r="B543" s="20">
        <v>4808</v>
      </c>
      <c r="C543" s="5">
        <f>C544</f>
        <v>582000</v>
      </c>
      <c r="D543" s="5">
        <f aca="true" t="shared" si="87" ref="D543:F544">D544</f>
        <v>0</v>
      </c>
      <c r="E543" s="5">
        <f t="shared" si="87"/>
        <v>0</v>
      </c>
      <c r="F543" s="5">
        <f t="shared" si="87"/>
        <v>0</v>
      </c>
    </row>
    <row r="544" spans="1:6" ht="26.25">
      <c r="A544" s="7" t="s">
        <v>427</v>
      </c>
      <c r="B544" s="20">
        <v>4800831</v>
      </c>
      <c r="C544" s="5">
        <f>C545</f>
        <v>582000</v>
      </c>
      <c r="D544" s="5">
        <f t="shared" si="87"/>
        <v>0</v>
      </c>
      <c r="E544" s="5">
        <f t="shared" si="87"/>
        <v>0</v>
      </c>
      <c r="F544" s="5">
        <f t="shared" si="87"/>
        <v>0</v>
      </c>
    </row>
    <row r="545" spans="1:6" ht="12.75">
      <c r="A545" s="7" t="s">
        <v>417</v>
      </c>
      <c r="B545" s="20">
        <v>480083103</v>
      </c>
      <c r="C545" s="5">
        <f>'sursa 08'!C28</f>
        <v>582000</v>
      </c>
      <c r="D545" s="5">
        <f>'sursa 08'!D28</f>
        <v>0</v>
      </c>
      <c r="E545" s="5">
        <f>'sursa 08'!E28</f>
        <v>0</v>
      </c>
      <c r="F545" s="5">
        <f>'sursa 08'!F28</f>
        <v>0</v>
      </c>
    </row>
    <row r="546" spans="1:7" ht="26.25">
      <c r="A546" s="7" t="s">
        <v>348</v>
      </c>
      <c r="B546" s="4" t="s">
        <v>220</v>
      </c>
      <c r="C546" s="5">
        <f>C548+C562+C573+C581+C587+C608+C626+C645+C650+C661+C680</f>
        <v>223545000</v>
      </c>
      <c r="D546" s="5">
        <f>D548+D562+D573+D581+D587+D608+D626+D645+D650+D661+D680</f>
        <v>130319000</v>
      </c>
      <c r="E546" s="5">
        <f>E548+E562+E573+E581+E587+E608+E626+E645+E650+E661+E680</f>
        <v>131711000</v>
      </c>
      <c r="F546" s="5">
        <f>F548+F562+F573+F581+F587+F608+F626+F645+F650+F661+F680</f>
        <v>133082000</v>
      </c>
      <c r="G546" s="12"/>
    </row>
    <row r="547" spans="1:6" ht="12.75">
      <c r="A547" s="7" t="s">
        <v>349</v>
      </c>
      <c r="B547" s="4" t="s">
        <v>303</v>
      </c>
      <c r="C547" s="5">
        <f>C548+C562</f>
        <v>3125000</v>
      </c>
      <c r="D547" s="5">
        <f>D548+D562</f>
        <v>2478000</v>
      </c>
      <c r="E547" s="5">
        <f>E548+E562</f>
        <v>2539000</v>
      </c>
      <c r="F547" s="5">
        <f>F548+F562</f>
        <v>2601000</v>
      </c>
    </row>
    <row r="548" spans="1:6" ht="12.75">
      <c r="A548" s="7" t="s">
        <v>304</v>
      </c>
      <c r="B548" s="4" t="s">
        <v>278</v>
      </c>
      <c r="C548" s="5">
        <f>C549</f>
        <v>2615000</v>
      </c>
      <c r="D548" s="5">
        <f>D549</f>
        <v>2461000</v>
      </c>
      <c r="E548" s="5">
        <f>E549</f>
        <v>2522000</v>
      </c>
      <c r="F548" s="5">
        <f>F549</f>
        <v>2583000</v>
      </c>
    </row>
    <row r="549" spans="1:6" ht="26.25">
      <c r="A549" s="7" t="s">
        <v>274</v>
      </c>
      <c r="B549" s="4" t="s">
        <v>89</v>
      </c>
      <c r="C549" s="5">
        <f>C550+C558</f>
        <v>2615000</v>
      </c>
      <c r="D549" s="5">
        <f>D550+D558</f>
        <v>2461000</v>
      </c>
      <c r="E549" s="5">
        <f>E550+E558</f>
        <v>2522000</v>
      </c>
      <c r="F549" s="5">
        <f>F550+F558</f>
        <v>2583000</v>
      </c>
    </row>
    <row r="550" spans="1:6" ht="39">
      <c r="A550" s="7" t="s">
        <v>90</v>
      </c>
      <c r="B550" s="4" t="s">
        <v>91</v>
      </c>
      <c r="C550" s="5">
        <f>C551+C554</f>
        <v>1882000</v>
      </c>
      <c r="D550" s="5">
        <f>D551+D554</f>
        <v>1095000</v>
      </c>
      <c r="E550" s="5">
        <f>E551+E554</f>
        <v>1122000</v>
      </c>
      <c r="F550" s="5">
        <f>F551+F554</f>
        <v>1149000</v>
      </c>
    </row>
    <row r="551" spans="1:6" ht="26.25">
      <c r="A551" s="7" t="s">
        <v>92</v>
      </c>
      <c r="B551" s="4" t="s">
        <v>93</v>
      </c>
      <c r="C551" s="5">
        <f>C552+C553</f>
        <v>0</v>
      </c>
      <c r="D551" s="5">
        <f>D552+D553</f>
        <v>0</v>
      </c>
      <c r="E551" s="5">
        <f>E552+E553</f>
        <v>0</v>
      </c>
      <c r="F551" s="5">
        <f>F552+F553</f>
        <v>0</v>
      </c>
    </row>
    <row r="552" spans="1:6" ht="12.75">
      <c r="A552" s="7" t="s">
        <v>94</v>
      </c>
      <c r="B552" s="4" t="s">
        <v>95</v>
      </c>
      <c r="C552" s="5">
        <f>'sursa 02'!C468</f>
        <v>0</v>
      </c>
      <c r="D552" s="5">
        <f>'sursa 02'!D468</f>
        <v>0</v>
      </c>
      <c r="E552" s="5">
        <f>'sursa 02'!E468</f>
        <v>0</v>
      </c>
      <c r="F552" s="5">
        <f>'sursa 02'!F468</f>
        <v>0</v>
      </c>
    </row>
    <row r="553" spans="1:6" ht="12.75">
      <c r="A553" s="7" t="s">
        <v>96</v>
      </c>
      <c r="B553" s="4" t="s">
        <v>97</v>
      </c>
      <c r="C553" s="5">
        <f>'sursa 02'!C469</f>
        <v>0</v>
      </c>
      <c r="D553" s="5">
        <f>'sursa 02'!D469</f>
        <v>0</v>
      </c>
      <c r="E553" s="5">
        <f>'sursa 02'!E469</f>
        <v>0</v>
      </c>
      <c r="F553" s="5">
        <f>'sursa 02'!F469</f>
        <v>0</v>
      </c>
    </row>
    <row r="554" spans="1:6" ht="26.25">
      <c r="A554" s="7" t="s">
        <v>298</v>
      </c>
      <c r="B554" s="4" t="s">
        <v>299</v>
      </c>
      <c r="C554" s="5">
        <f>C555+C556+C557</f>
        <v>1882000</v>
      </c>
      <c r="D554" s="5">
        <f>D555+D556+D557</f>
        <v>1095000</v>
      </c>
      <c r="E554" s="5">
        <f>E555+E556+E557</f>
        <v>1122000</v>
      </c>
      <c r="F554" s="5">
        <f>F555+F556+F557</f>
        <v>1149000</v>
      </c>
    </row>
    <row r="555" spans="1:6" ht="12.75">
      <c r="A555" s="7" t="s">
        <v>94</v>
      </c>
      <c r="B555" s="4" t="s">
        <v>300</v>
      </c>
      <c r="C555" s="5">
        <f>'sursa 02'!C471</f>
        <v>279000</v>
      </c>
      <c r="D555" s="5">
        <f>'sursa 02'!D471</f>
        <v>164000</v>
      </c>
      <c r="E555" s="5">
        <f>'sursa 02'!E471</f>
        <v>168000</v>
      </c>
      <c r="F555" s="5">
        <f>'sursa 02'!F471</f>
        <v>172000</v>
      </c>
    </row>
    <row r="556" spans="1:6" ht="12.75">
      <c r="A556" s="7" t="s">
        <v>96</v>
      </c>
      <c r="B556" s="4" t="s">
        <v>301</v>
      </c>
      <c r="C556" s="5">
        <f>'sursa 02'!C472</f>
        <v>1581000</v>
      </c>
      <c r="D556" s="5">
        <f>'sursa 02'!D472</f>
        <v>931000</v>
      </c>
      <c r="E556" s="5">
        <f>'sursa 02'!E472</f>
        <v>954000</v>
      </c>
      <c r="F556" s="5">
        <f>'sursa 02'!F472</f>
        <v>977000</v>
      </c>
    </row>
    <row r="557" spans="1:6" ht="12.75">
      <c r="A557" s="7" t="s">
        <v>295</v>
      </c>
      <c r="B557" s="4" t="s">
        <v>402</v>
      </c>
      <c r="C557" s="5">
        <f>'sursa 02'!C473</f>
        <v>22000</v>
      </c>
      <c r="D557" s="5">
        <f>'sursa 02'!D473</f>
        <v>0</v>
      </c>
      <c r="E557" s="5">
        <f>'sursa 02'!E473</f>
        <v>0</v>
      </c>
      <c r="F557" s="5">
        <f>'sursa 02'!F473</f>
        <v>0</v>
      </c>
    </row>
    <row r="558" spans="1:6" ht="12.75">
      <c r="A558" s="7" t="s">
        <v>98</v>
      </c>
      <c r="B558" s="4" t="s">
        <v>99</v>
      </c>
      <c r="C558" s="5">
        <f aca="true" t="shared" si="88" ref="C558:F560">C559</f>
        <v>733000</v>
      </c>
      <c r="D558" s="5">
        <f t="shared" si="88"/>
        <v>1366000</v>
      </c>
      <c r="E558" s="5">
        <f t="shared" si="88"/>
        <v>1400000</v>
      </c>
      <c r="F558" s="5">
        <f t="shared" si="88"/>
        <v>1434000</v>
      </c>
    </row>
    <row r="559" spans="1:6" ht="12.75">
      <c r="A559" s="7" t="s">
        <v>100</v>
      </c>
      <c r="B559" s="4" t="s">
        <v>101</v>
      </c>
      <c r="C559" s="5">
        <f t="shared" si="88"/>
        <v>733000</v>
      </c>
      <c r="D559" s="5">
        <f t="shared" si="88"/>
        <v>1366000</v>
      </c>
      <c r="E559" s="5">
        <f t="shared" si="88"/>
        <v>1400000</v>
      </c>
      <c r="F559" s="5">
        <f t="shared" si="88"/>
        <v>1434000</v>
      </c>
    </row>
    <row r="560" spans="1:6" ht="12.75">
      <c r="A560" s="7" t="s">
        <v>102</v>
      </c>
      <c r="B560" s="4" t="s">
        <v>103</v>
      </c>
      <c r="C560" s="5">
        <f t="shared" si="88"/>
        <v>733000</v>
      </c>
      <c r="D560" s="5">
        <f t="shared" si="88"/>
        <v>1366000</v>
      </c>
      <c r="E560" s="5">
        <f t="shared" si="88"/>
        <v>1400000</v>
      </c>
      <c r="F560" s="5">
        <f t="shared" si="88"/>
        <v>1434000</v>
      </c>
    </row>
    <row r="561" spans="1:6" ht="12.75">
      <c r="A561" s="7" t="s">
        <v>110</v>
      </c>
      <c r="B561" s="4" t="s">
        <v>111</v>
      </c>
      <c r="C561" s="5">
        <f>'sursa 02'!C477</f>
        <v>733000</v>
      </c>
      <c r="D561" s="5">
        <f>'sursa 02'!D477</f>
        <v>1366000</v>
      </c>
      <c r="E561" s="5">
        <f>'sursa 02'!E477</f>
        <v>1400000</v>
      </c>
      <c r="F561" s="5">
        <f>'sursa 02'!F477</f>
        <v>1434000</v>
      </c>
    </row>
    <row r="562" spans="1:6" ht="26.25">
      <c r="A562" s="7" t="s">
        <v>305</v>
      </c>
      <c r="B562" s="4" t="s">
        <v>306</v>
      </c>
      <c r="C562" s="5">
        <f>C563</f>
        <v>510000</v>
      </c>
      <c r="D562" s="5">
        <f>D563</f>
        <v>17000</v>
      </c>
      <c r="E562" s="5">
        <f>E563</f>
        <v>17000</v>
      </c>
      <c r="F562" s="5">
        <f>F563</f>
        <v>18000</v>
      </c>
    </row>
    <row r="563" spans="1:6" ht="26.25">
      <c r="A563" s="7" t="s">
        <v>274</v>
      </c>
      <c r="B563" s="4" t="s">
        <v>89</v>
      </c>
      <c r="C563" s="5">
        <f>C564+C567</f>
        <v>510000</v>
      </c>
      <c r="D563" s="5">
        <f>D564+D567</f>
        <v>17000</v>
      </c>
      <c r="E563" s="5">
        <f>E564+E567</f>
        <v>17000</v>
      </c>
      <c r="F563" s="5">
        <f>F564+F567</f>
        <v>18000</v>
      </c>
    </row>
    <row r="564" spans="1:6" ht="26.25">
      <c r="A564" s="7" t="s">
        <v>275</v>
      </c>
      <c r="B564" s="4" t="s">
        <v>276</v>
      </c>
      <c r="C564" s="5">
        <f aca="true" t="shared" si="89" ref="C564:F565">C565</f>
        <v>0</v>
      </c>
      <c r="D564" s="5">
        <f t="shared" si="89"/>
        <v>0</v>
      </c>
      <c r="E564" s="5">
        <f t="shared" si="89"/>
        <v>0</v>
      </c>
      <c r="F564" s="5">
        <f t="shared" si="89"/>
        <v>0</v>
      </c>
    </row>
    <row r="565" spans="1:6" ht="12.75">
      <c r="A565" s="7" t="s">
        <v>277</v>
      </c>
      <c r="B565" s="4" t="s">
        <v>278</v>
      </c>
      <c r="C565" s="5">
        <f t="shared" si="89"/>
        <v>0</v>
      </c>
      <c r="D565" s="5">
        <f t="shared" si="89"/>
        <v>0</v>
      </c>
      <c r="E565" s="5">
        <f t="shared" si="89"/>
        <v>0</v>
      </c>
      <c r="F565" s="5">
        <f t="shared" si="89"/>
        <v>0</v>
      </c>
    </row>
    <row r="566" spans="1:6" ht="12.75">
      <c r="A566" s="7" t="s">
        <v>281</v>
      </c>
      <c r="B566" s="4" t="s">
        <v>282</v>
      </c>
      <c r="C566" s="5"/>
      <c r="D566" s="5"/>
      <c r="E566" s="5"/>
      <c r="F566" s="5"/>
    </row>
    <row r="567" spans="1:6" ht="12.75">
      <c r="A567" s="7" t="s">
        <v>98</v>
      </c>
      <c r="B567" s="4" t="s">
        <v>99</v>
      </c>
      <c r="C567" s="5">
        <f aca="true" t="shared" si="90" ref="C567:F568">C568</f>
        <v>510000</v>
      </c>
      <c r="D567" s="5">
        <f t="shared" si="90"/>
        <v>17000</v>
      </c>
      <c r="E567" s="5">
        <f t="shared" si="90"/>
        <v>17000</v>
      </c>
      <c r="F567" s="5">
        <f t="shared" si="90"/>
        <v>18000</v>
      </c>
    </row>
    <row r="568" spans="1:6" ht="12.75">
      <c r="A568" s="7" t="s">
        <v>100</v>
      </c>
      <c r="B568" s="4" t="s">
        <v>101</v>
      </c>
      <c r="C568" s="5">
        <f t="shared" si="90"/>
        <v>510000</v>
      </c>
      <c r="D568" s="5">
        <f t="shared" si="90"/>
        <v>17000</v>
      </c>
      <c r="E568" s="5">
        <f t="shared" si="90"/>
        <v>17000</v>
      </c>
      <c r="F568" s="5">
        <f t="shared" si="90"/>
        <v>18000</v>
      </c>
    </row>
    <row r="569" spans="1:6" ht="12.75">
      <c r="A569" s="7" t="s">
        <v>102</v>
      </c>
      <c r="B569" s="4" t="s">
        <v>103</v>
      </c>
      <c r="C569" s="5">
        <f>C570+C571</f>
        <v>510000</v>
      </c>
      <c r="D569" s="5">
        <f>D570+D571</f>
        <v>17000</v>
      </c>
      <c r="E569" s="5">
        <f>E570+E571</f>
        <v>17000</v>
      </c>
      <c r="F569" s="5">
        <f>F570+F571</f>
        <v>18000</v>
      </c>
    </row>
    <row r="570" spans="1:7" ht="12.75">
      <c r="A570" s="7" t="s">
        <v>106</v>
      </c>
      <c r="B570" s="4" t="s">
        <v>107</v>
      </c>
      <c r="C570" s="5">
        <f>'sursa 10'!C186</f>
        <v>150000</v>
      </c>
      <c r="D570" s="5">
        <f>'sursa 10'!D186</f>
        <v>17000</v>
      </c>
      <c r="E570" s="5">
        <f>'sursa 10'!E186</f>
        <v>17000</v>
      </c>
      <c r="F570" s="5">
        <f>'sursa 10'!F186</f>
        <v>18000</v>
      </c>
      <c r="G570" s="12"/>
    </row>
    <row r="571" spans="1:7" ht="12.75">
      <c r="A571" s="7" t="s">
        <v>110</v>
      </c>
      <c r="B571" s="4" t="s">
        <v>111</v>
      </c>
      <c r="C571" s="5">
        <f>'sursa 10'!C187+'sursa 02'!C486</f>
        <v>360000</v>
      </c>
      <c r="D571" s="5">
        <f>'sursa 10'!D187</f>
        <v>0</v>
      </c>
      <c r="E571" s="5">
        <f>'sursa 10'!E187</f>
        <v>0</v>
      </c>
      <c r="F571" s="5">
        <f>'sursa 10'!F187</f>
        <v>0</v>
      </c>
      <c r="G571" s="12"/>
    </row>
    <row r="572" spans="1:6" ht="26.25">
      <c r="A572" s="7" t="s">
        <v>309</v>
      </c>
      <c r="B572" s="4" t="s">
        <v>310</v>
      </c>
      <c r="C572" s="5">
        <f aca="true" t="shared" si="91" ref="C572:F576">C573</f>
        <v>8000</v>
      </c>
      <c r="D572" s="5">
        <f t="shared" si="91"/>
        <v>183000</v>
      </c>
      <c r="E572" s="5">
        <f t="shared" si="91"/>
        <v>188000</v>
      </c>
      <c r="F572" s="5">
        <f t="shared" si="91"/>
        <v>192000</v>
      </c>
    </row>
    <row r="573" spans="1:6" ht="12.75">
      <c r="A573" s="7" t="s">
        <v>311</v>
      </c>
      <c r="B573" s="4" t="s">
        <v>312</v>
      </c>
      <c r="C573" s="5">
        <f t="shared" si="91"/>
        <v>8000</v>
      </c>
      <c r="D573" s="5">
        <f t="shared" si="91"/>
        <v>183000</v>
      </c>
      <c r="E573" s="5">
        <f t="shared" si="91"/>
        <v>188000</v>
      </c>
      <c r="F573" s="5">
        <f t="shared" si="91"/>
        <v>192000</v>
      </c>
    </row>
    <row r="574" spans="1:6" ht="26.25">
      <c r="A574" s="7" t="s">
        <v>274</v>
      </c>
      <c r="B574" s="4" t="s">
        <v>89</v>
      </c>
      <c r="C574" s="5">
        <f t="shared" si="91"/>
        <v>8000</v>
      </c>
      <c r="D574" s="5">
        <f t="shared" si="91"/>
        <v>183000</v>
      </c>
      <c r="E574" s="5">
        <f t="shared" si="91"/>
        <v>188000</v>
      </c>
      <c r="F574" s="5">
        <f t="shared" si="91"/>
        <v>192000</v>
      </c>
    </row>
    <row r="575" spans="1:6" ht="12.75">
      <c r="A575" s="7" t="s">
        <v>98</v>
      </c>
      <c r="B575" s="4" t="s">
        <v>99</v>
      </c>
      <c r="C575" s="5">
        <f t="shared" si="91"/>
        <v>8000</v>
      </c>
      <c r="D575" s="5">
        <f t="shared" si="91"/>
        <v>183000</v>
      </c>
      <c r="E575" s="5">
        <f t="shared" si="91"/>
        <v>188000</v>
      </c>
      <c r="F575" s="5">
        <f t="shared" si="91"/>
        <v>192000</v>
      </c>
    </row>
    <row r="576" spans="1:6" ht="12.75">
      <c r="A576" s="7" t="s">
        <v>100</v>
      </c>
      <c r="B576" s="4" t="s">
        <v>101</v>
      </c>
      <c r="C576" s="5">
        <f t="shared" si="91"/>
        <v>8000</v>
      </c>
      <c r="D576" s="5">
        <f t="shared" si="91"/>
        <v>183000</v>
      </c>
      <c r="E576" s="5">
        <f t="shared" si="91"/>
        <v>188000</v>
      </c>
      <c r="F576" s="5">
        <f t="shared" si="91"/>
        <v>192000</v>
      </c>
    </row>
    <row r="577" spans="1:6" ht="12.75">
      <c r="A577" s="7" t="s">
        <v>102</v>
      </c>
      <c r="B577" s="4" t="s">
        <v>103</v>
      </c>
      <c r="C577" s="5">
        <f>C579+C578</f>
        <v>8000</v>
      </c>
      <c r="D577" s="5">
        <f>D579+D578</f>
        <v>183000</v>
      </c>
      <c r="E577" s="5">
        <f>E579+E578</f>
        <v>188000</v>
      </c>
      <c r="F577" s="5">
        <f>F579+F578</f>
        <v>192000</v>
      </c>
    </row>
    <row r="578" spans="1:6" ht="12.75">
      <c r="A578" s="7" t="s">
        <v>106</v>
      </c>
      <c r="B578" s="4" t="s">
        <v>107</v>
      </c>
      <c r="C578" s="5">
        <f>'sursa 02'!C493</f>
        <v>0</v>
      </c>
      <c r="D578" s="5">
        <f>'sursa 02'!D493</f>
        <v>94000</v>
      </c>
      <c r="E578" s="5">
        <f>'sursa 02'!E493</f>
        <v>96000</v>
      </c>
      <c r="F578" s="5">
        <f>'sursa 02'!F493</f>
        <v>98000</v>
      </c>
    </row>
    <row r="579" spans="1:6" ht="12.75">
      <c r="A579" s="7" t="s">
        <v>110</v>
      </c>
      <c r="B579" s="4" t="s">
        <v>111</v>
      </c>
      <c r="C579" s="5">
        <f>'sursa 02'!C494</f>
        <v>8000</v>
      </c>
      <c r="D579" s="5">
        <f>'sursa 02'!D494</f>
        <v>89000</v>
      </c>
      <c r="E579" s="5">
        <f>'sursa 02'!E494</f>
        <v>92000</v>
      </c>
      <c r="F579" s="5">
        <f>'sursa 02'!F494</f>
        <v>94000</v>
      </c>
    </row>
    <row r="580" spans="1:6" ht="26.25">
      <c r="A580" s="7" t="s">
        <v>350</v>
      </c>
      <c r="B580" s="4" t="s">
        <v>314</v>
      </c>
      <c r="C580" s="5">
        <f>C581+C587+C608+C626</f>
        <v>72677000</v>
      </c>
      <c r="D580" s="5">
        <f>D581+D587+D608+D626</f>
        <v>54522000</v>
      </c>
      <c r="E580" s="5">
        <f>E581+E587+E608+E626</f>
        <v>55844000</v>
      </c>
      <c r="F580" s="5">
        <f>F581+F587+F608+F626</f>
        <v>57145000</v>
      </c>
    </row>
    <row r="581" spans="1:6" ht="26.25">
      <c r="A581" s="7" t="s">
        <v>351</v>
      </c>
      <c r="B581" s="4" t="s">
        <v>316</v>
      </c>
      <c r="C581" s="5">
        <f aca="true" t="shared" si="92" ref="C581:F585">C582</f>
        <v>0</v>
      </c>
      <c r="D581" s="5">
        <f t="shared" si="92"/>
        <v>107000</v>
      </c>
      <c r="E581" s="5">
        <f t="shared" si="92"/>
        <v>110000</v>
      </c>
      <c r="F581" s="5">
        <f t="shared" si="92"/>
        <v>112000</v>
      </c>
    </row>
    <row r="582" spans="1:6" ht="26.25">
      <c r="A582" s="7" t="s">
        <v>274</v>
      </c>
      <c r="B582" s="4" t="s">
        <v>89</v>
      </c>
      <c r="C582" s="5">
        <f t="shared" si="92"/>
        <v>0</v>
      </c>
      <c r="D582" s="5">
        <f t="shared" si="92"/>
        <v>107000</v>
      </c>
      <c r="E582" s="5">
        <f t="shared" si="92"/>
        <v>110000</v>
      </c>
      <c r="F582" s="5">
        <f t="shared" si="92"/>
        <v>112000</v>
      </c>
    </row>
    <row r="583" spans="1:6" ht="12.75">
      <c r="A583" s="7" t="s">
        <v>98</v>
      </c>
      <c r="B583" s="4" t="s">
        <v>99</v>
      </c>
      <c r="C583" s="5">
        <f t="shared" si="92"/>
        <v>0</v>
      </c>
      <c r="D583" s="5">
        <f t="shared" si="92"/>
        <v>107000</v>
      </c>
      <c r="E583" s="5">
        <f t="shared" si="92"/>
        <v>110000</v>
      </c>
      <c r="F583" s="5">
        <f t="shared" si="92"/>
        <v>112000</v>
      </c>
    </row>
    <row r="584" spans="1:6" ht="12.75">
      <c r="A584" s="7" t="s">
        <v>100</v>
      </c>
      <c r="B584" s="4" t="s">
        <v>101</v>
      </c>
      <c r="C584" s="5">
        <f t="shared" si="92"/>
        <v>0</v>
      </c>
      <c r="D584" s="5">
        <f t="shared" si="92"/>
        <v>107000</v>
      </c>
      <c r="E584" s="5">
        <f t="shared" si="92"/>
        <v>110000</v>
      </c>
      <c r="F584" s="5">
        <f t="shared" si="92"/>
        <v>112000</v>
      </c>
    </row>
    <row r="585" spans="1:6" ht="12.75">
      <c r="A585" s="7" t="s">
        <v>102</v>
      </c>
      <c r="B585" s="4" t="s">
        <v>103</v>
      </c>
      <c r="C585" s="5">
        <f t="shared" si="92"/>
        <v>0</v>
      </c>
      <c r="D585" s="5">
        <f t="shared" si="92"/>
        <v>107000</v>
      </c>
      <c r="E585" s="5">
        <f t="shared" si="92"/>
        <v>110000</v>
      </c>
      <c r="F585" s="5">
        <f t="shared" si="92"/>
        <v>112000</v>
      </c>
    </row>
    <row r="586" spans="1:6" ht="12.75">
      <c r="A586" s="7" t="s">
        <v>110</v>
      </c>
      <c r="B586" s="4" t="s">
        <v>111</v>
      </c>
      <c r="C586" s="5">
        <f>'sursa 02'!C501</f>
        <v>0</v>
      </c>
      <c r="D586" s="5">
        <f>'sursa 02'!D501</f>
        <v>107000</v>
      </c>
      <c r="E586" s="5">
        <f>'sursa 02'!E501</f>
        <v>110000</v>
      </c>
      <c r="F586" s="5">
        <f>'sursa 02'!F501</f>
        <v>112000</v>
      </c>
    </row>
    <row r="587" spans="1:8" ht="12.75">
      <c r="A587" s="7" t="s">
        <v>317</v>
      </c>
      <c r="B587" s="4" t="s">
        <v>318</v>
      </c>
      <c r="C587" s="5">
        <f>C588</f>
        <v>56637000</v>
      </c>
      <c r="D587" s="5">
        <f>D588</f>
        <v>47341000</v>
      </c>
      <c r="E587" s="5">
        <f>E588</f>
        <v>48524000</v>
      </c>
      <c r="F587" s="5">
        <f>F588</f>
        <v>49689000</v>
      </c>
      <c r="G587" s="12"/>
      <c r="H587" s="12"/>
    </row>
    <row r="588" spans="1:6" ht="26.25">
      <c r="A588" s="7" t="s">
        <v>274</v>
      </c>
      <c r="B588" s="4" t="s">
        <v>89</v>
      </c>
      <c r="C588" s="5">
        <f>C589+C593+C600+C596</f>
        <v>56637000</v>
      </c>
      <c r="D588" s="5">
        <f>D589+D593+D600+D596</f>
        <v>47341000</v>
      </c>
      <c r="E588" s="5">
        <f>E589+E593+E600+E596</f>
        <v>48524000</v>
      </c>
      <c r="F588" s="5">
        <f>F589+F593+F600+F596</f>
        <v>49689000</v>
      </c>
    </row>
    <row r="589" spans="1:6" ht="26.25">
      <c r="A589" s="7" t="s">
        <v>275</v>
      </c>
      <c r="B589" s="4" t="s">
        <v>276</v>
      </c>
      <c r="C589" s="5">
        <f>C590</f>
        <v>104000</v>
      </c>
      <c r="D589" s="5">
        <f>D590</f>
        <v>22117000</v>
      </c>
      <c r="E589" s="5">
        <f>E590</f>
        <v>22670000</v>
      </c>
      <c r="F589" s="5">
        <f>F590</f>
        <v>23213000</v>
      </c>
    </row>
    <row r="590" spans="1:6" ht="12.75">
      <c r="A590" s="7" t="s">
        <v>277</v>
      </c>
      <c r="B590" s="4" t="s">
        <v>278</v>
      </c>
      <c r="C590" s="5">
        <f>C591+C592</f>
        <v>104000</v>
      </c>
      <c r="D590" s="5">
        <f>D591+D592</f>
        <v>22117000</v>
      </c>
      <c r="E590" s="5">
        <f>E591+E592</f>
        <v>22670000</v>
      </c>
      <c r="F590" s="5">
        <f>F591+F592</f>
        <v>23213000</v>
      </c>
    </row>
    <row r="591" spans="1:6" ht="26.25">
      <c r="A591" s="7" t="s">
        <v>279</v>
      </c>
      <c r="B591" s="4" t="s">
        <v>280</v>
      </c>
      <c r="C591" s="5">
        <v>0</v>
      </c>
      <c r="D591" s="5">
        <f>'sursa 02'!D506</f>
        <v>21745000</v>
      </c>
      <c r="E591" s="5">
        <f>'sursa 02'!E506</f>
        <v>22289000</v>
      </c>
      <c r="F591" s="5">
        <f>'sursa 02'!F506</f>
        <v>22823000</v>
      </c>
    </row>
    <row r="592" spans="1:6" ht="12.75">
      <c r="A592" s="7" t="s">
        <v>281</v>
      </c>
      <c r="B592" s="4" t="s">
        <v>282</v>
      </c>
      <c r="C592" s="5">
        <f>'sursa 02'!C507</f>
        <v>104000</v>
      </c>
      <c r="D592" s="5">
        <f>'sursa 02'!D507</f>
        <v>372000</v>
      </c>
      <c r="E592" s="5">
        <f>'sursa 02'!E507</f>
        <v>381000</v>
      </c>
      <c r="F592" s="5">
        <f>'sursa 02'!F507</f>
        <v>390000</v>
      </c>
    </row>
    <row r="593" spans="1:6" ht="12.75">
      <c r="A593" s="7" t="s">
        <v>283</v>
      </c>
      <c r="B593" s="4" t="s">
        <v>284</v>
      </c>
      <c r="C593" s="5">
        <f aca="true" t="shared" si="93" ref="C593:F594">C594</f>
        <v>0</v>
      </c>
      <c r="D593" s="5">
        <f t="shared" si="93"/>
        <v>0</v>
      </c>
      <c r="E593" s="5">
        <f t="shared" si="93"/>
        <v>0</v>
      </c>
      <c r="F593" s="5">
        <f t="shared" si="93"/>
        <v>0</v>
      </c>
    </row>
    <row r="594" spans="1:6" ht="39">
      <c r="A594" s="7" t="s">
        <v>285</v>
      </c>
      <c r="B594" s="4" t="s">
        <v>286</v>
      </c>
      <c r="C594" s="5">
        <f t="shared" si="93"/>
        <v>0</v>
      </c>
      <c r="D594" s="5">
        <f t="shared" si="93"/>
        <v>0</v>
      </c>
      <c r="E594" s="5">
        <f t="shared" si="93"/>
        <v>0</v>
      </c>
      <c r="F594" s="5">
        <f t="shared" si="93"/>
        <v>0</v>
      </c>
    </row>
    <row r="595" spans="1:6" ht="12.75">
      <c r="A595" s="7" t="s">
        <v>287</v>
      </c>
      <c r="B595" s="4" t="s">
        <v>288</v>
      </c>
      <c r="C595" s="5">
        <f>'sursa 02'!C510</f>
        <v>0</v>
      </c>
      <c r="D595" s="5">
        <f>'sursa 02'!D510</f>
        <v>0</v>
      </c>
      <c r="E595" s="5">
        <f>'sursa 02'!E510</f>
        <v>0</v>
      </c>
      <c r="F595" s="5">
        <f>'sursa 02'!F510</f>
        <v>0</v>
      </c>
    </row>
    <row r="596" spans="1:6" ht="39">
      <c r="A596" s="7" t="s">
        <v>90</v>
      </c>
      <c r="B596" s="4" t="s">
        <v>91</v>
      </c>
      <c r="C596" s="5">
        <f>C597</f>
        <v>46066000</v>
      </c>
      <c r="D596" s="5">
        <f>D597</f>
        <v>3882000</v>
      </c>
      <c r="E596" s="5">
        <f>E597</f>
        <v>3979000</v>
      </c>
      <c r="F596" s="5">
        <f>F597</f>
        <v>4075000</v>
      </c>
    </row>
    <row r="597" spans="1:6" ht="26.25">
      <c r="A597" s="7" t="s">
        <v>92</v>
      </c>
      <c r="B597" s="4" t="s">
        <v>93</v>
      </c>
      <c r="C597" s="5">
        <f>C598+C599</f>
        <v>46066000</v>
      </c>
      <c r="D597" s="5">
        <f>D598+D599</f>
        <v>3882000</v>
      </c>
      <c r="E597" s="5">
        <f>E598+E599</f>
        <v>3979000</v>
      </c>
      <c r="F597" s="5">
        <f>F598+F599</f>
        <v>4075000</v>
      </c>
    </row>
    <row r="598" spans="1:6" ht="12.75">
      <c r="A598" s="7" t="s">
        <v>94</v>
      </c>
      <c r="B598" s="4" t="s">
        <v>95</v>
      </c>
      <c r="C598" s="5">
        <f>'sursa 10'!C193</f>
        <v>0</v>
      </c>
      <c r="D598" s="5">
        <f>'sursa 10'!D193</f>
        <v>0</v>
      </c>
      <c r="E598" s="5">
        <f>'sursa 10'!E193</f>
        <v>0</v>
      </c>
      <c r="F598" s="5">
        <f>'sursa 10'!F193</f>
        <v>0</v>
      </c>
    </row>
    <row r="599" spans="1:6" ht="12.75">
      <c r="A599" s="7" t="s">
        <v>96</v>
      </c>
      <c r="B599" s="4" t="s">
        <v>97</v>
      </c>
      <c r="C599" s="5">
        <f>'sursa 10'!C194</f>
        <v>46066000</v>
      </c>
      <c r="D599" s="5">
        <f>'sursa 10'!D194</f>
        <v>3882000</v>
      </c>
      <c r="E599" s="5">
        <f>'sursa 10'!E194</f>
        <v>3979000</v>
      </c>
      <c r="F599" s="5">
        <f>'sursa 10'!F194</f>
        <v>4075000</v>
      </c>
    </row>
    <row r="600" spans="1:6" ht="12.75">
      <c r="A600" s="7" t="s">
        <v>98</v>
      </c>
      <c r="B600" s="4" t="s">
        <v>99</v>
      </c>
      <c r="C600" s="5">
        <f>C601+C607</f>
        <v>10467000</v>
      </c>
      <c r="D600" s="5">
        <f>D601+D607</f>
        <v>21342000</v>
      </c>
      <c r="E600" s="5">
        <f>E601+E607</f>
        <v>21875000</v>
      </c>
      <c r="F600" s="5">
        <f>F601+F607</f>
        <v>22401000</v>
      </c>
    </row>
    <row r="601" spans="1:6" ht="12.75">
      <c r="A601" s="7" t="s">
        <v>100</v>
      </c>
      <c r="B601" s="4" t="s">
        <v>101</v>
      </c>
      <c r="C601" s="5">
        <f>C602</f>
        <v>9287000</v>
      </c>
      <c r="D601" s="5">
        <f>D602</f>
        <v>16777000</v>
      </c>
      <c r="E601" s="5">
        <f>E602</f>
        <v>17196000</v>
      </c>
      <c r="F601" s="5">
        <f>F602</f>
        <v>17610000</v>
      </c>
    </row>
    <row r="602" spans="1:6" ht="12.75">
      <c r="A602" s="7" t="s">
        <v>102</v>
      </c>
      <c r="B602" s="4" t="s">
        <v>103</v>
      </c>
      <c r="C602" s="5">
        <f>C603+C604+C606+C605</f>
        <v>9287000</v>
      </c>
      <c r="D602" s="5">
        <f>D603+D604+D606+D605</f>
        <v>16777000</v>
      </c>
      <c r="E602" s="5">
        <f>E603+E604+E606+E605</f>
        <v>17196000</v>
      </c>
      <c r="F602" s="5">
        <f>F603+F604+F606+F605</f>
        <v>17610000</v>
      </c>
    </row>
    <row r="603" spans="1:6" ht="14.25">
      <c r="A603" s="7" t="s">
        <v>104</v>
      </c>
      <c r="B603" s="4" t="s">
        <v>105</v>
      </c>
      <c r="C603" s="5">
        <f>'sursa 10'!C198</f>
        <v>2427000</v>
      </c>
      <c r="D603" s="5">
        <f>'sursa 10'!D198</f>
        <v>14284000</v>
      </c>
      <c r="E603" s="5">
        <f>'sursa 10'!E198</f>
        <v>14641000</v>
      </c>
      <c r="F603" s="5">
        <f>'sursa 10'!F198</f>
        <v>14993000</v>
      </c>
    </row>
    <row r="604" spans="1:6" ht="14.25">
      <c r="A604" s="7" t="s">
        <v>106</v>
      </c>
      <c r="B604" s="4" t="s">
        <v>107</v>
      </c>
      <c r="C604" s="5">
        <f>'sursa 10'!C199</f>
        <v>4784000</v>
      </c>
      <c r="D604" s="5">
        <f>'sursa 10'!D199</f>
        <v>1646000</v>
      </c>
      <c r="E604" s="5">
        <f>'sursa 10'!E199</f>
        <v>1687000</v>
      </c>
      <c r="F604" s="5">
        <f>'sursa 10'!F199</f>
        <v>1728000</v>
      </c>
    </row>
    <row r="605" spans="1:6" ht="14.25">
      <c r="A605" s="7" t="s">
        <v>108</v>
      </c>
      <c r="B605" s="4" t="s">
        <v>109</v>
      </c>
      <c r="C605" s="5">
        <f>'sursa 10'!C200</f>
        <v>480000</v>
      </c>
      <c r="D605" s="5">
        <f>'sursa 10'!D200</f>
        <v>0</v>
      </c>
      <c r="E605" s="5">
        <f>'sursa 10'!E200</f>
        <v>0</v>
      </c>
      <c r="F605" s="5">
        <f>'sursa 10'!F200</f>
        <v>0</v>
      </c>
    </row>
    <row r="606" spans="1:6" ht="14.25">
      <c r="A606" s="7" t="s">
        <v>110</v>
      </c>
      <c r="B606" s="4" t="s">
        <v>111</v>
      </c>
      <c r="C606" s="5">
        <f>'sursa 10'!C201</f>
        <v>1596000</v>
      </c>
      <c r="D606" s="5">
        <f>'sursa 10'!D201</f>
        <v>847000</v>
      </c>
      <c r="E606" s="5">
        <f>'sursa 10'!E201</f>
        <v>868000</v>
      </c>
      <c r="F606" s="5">
        <f>'sursa 10'!F201</f>
        <v>889000</v>
      </c>
    </row>
    <row r="607" spans="1:6" ht="14.25">
      <c r="A607" s="7" t="s">
        <v>112</v>
      </c>
      <c r="B607" s="4" t="s">
        <v>113</v>
      </c>
      <c r="C607" s="5">
        <f>'sursa 10'!C202</f>
        <v>1180000</v>
      </c>
      <c r="D607" s="5">
        <f>'sursa 10'!D202</f>
        <v>4565000</v>
      </c>
      <c r="E607" s="5">
        <f>'sursa 10'!E202</f>
        <v>4679000</v>
      </c>
      <c r="F607" s="5">
        <f>'sursa 10'!F202</f>
        <v>4791000</v>
      </c>
    </row>
    <row r="608" spans="1:6" ht="26.25">
      <c r="A608" s="7" t="s">
        <v>319</v>
      </c>
      <c r="B608" s="4" t="s">
        <v>320</v>
      </c>
      <c r="C608" s="5">
        <f>C609</f>
        <v>12356000</v>
      </c>
      <c r="D608" s="5">
        <f>D609</f>
        <v>4800000</v>
      </c>
      <c r="E608" s="5">
        <f>E609</f>
        <v>4919000</v>
      </c>
      <c r="F608" s="5">
        <f>F609</f>
        <v>5037000</v>
      </c>
    </row>
    <row r="609" spans="1:6" ht="26.25">
      <c r="A609" s="7" t="s">
        <v>274</v>
      </c>
      <c r="B609" s="4" t="s">
        <v>89</v>
      </c>
      <c r="C609" s="5">
        <f>C610+C613+C616+C621</f>
        <v>12356000</v>
      </c>
      <c r="D609" s="5">
        <f>D610+D613+D616+D621</f>
        <v>4800000</v>
      </c>
      <c r="E609" s="5">
        <f>E610+E613+E616+E621</f>
        <v>4919000</v>
      </c>
      <c r="F609" s="5">
        <f>F610+F613+F616+F621</f>
        <v>5037000</v>
      </c>
    </row>
    <row r="610" spans="1:6" ht="26.25">
      <c r="A610" s="7" t="s">
        <v>275</v>
      </c>
      <c r="B610" s="4" t="s">
        <v>276</v>
      </c>
      <c r="C610" s="5">
        <f aca="true" t="shared" si="94" ref="C610:F611">C611</f>
        <v>0</v>
      </c>
      <c r="D610" s="5">
        <f t="shared" si="94"/>
        <v>0</v>
      </c>
      <c r="E610" s="5">
        <f t="shared" si="94"/>
        <v>0</v>
      </c>
      <c r="F610" s="5">
        <f t="shared" si="94"/>
        <v>0</v>
      </c>
    </row>
    <row r="611" spans="1:6" ht="12.75">
      <c r="A611" s="7" t="s">
        <v>277</v>
      </c>
      <c r="B611" s="4" t="s">
        <v>278</v>
      </c>
      <c r="C611" s="5">
        <f t="shared" si="94"/>
        <v>0</v>
      </c>
      <c r="D611" s="5">
        <f t="shared" si="94"/>
        <v>0</v>
      </c>
      <c r="E611" s="5">
        <f t="shared" si="94"/>
        <v>0</v>
      </c>
      <c r="F611" s="5">
        <f t="shared" si="94"/>
        <v>0</v>
      </c>
    </row>
    <row r="612" spans="1:6" ht="12.75">
      <c r="A612" s="7" t="s">
        <v>281</v>
      </c>
      <c r="B612" s="4" t="s">
        <v>282</v>
      </c>
      <c r="C612" s="5"/>
      <c r="D612" s="5"/>
      <c r="E612" s="5"/>
      <c r="F612" s="5"/>
    </row>
    <row r="613" spans="1:6" ht="52.5">
      <c r="A613" s="7" t="s">
        <v>291</v>
      </c>
      <c r="B613" s="4" t="s">
        <v>292</v>
      </c>
      <c r="C613" s="5">
        <f aca="true" t="shared" si="95" ref="C613:F614">C614</f>
        <v>1949000</v>
      </c>
      <c r="D613" s="5">
        <f t="shared" si="95"/>
        <v>0</v>
      </c>
      <c r="E613" s="5">
        <f t="shared" si="95"/>
        <v>0</v>
      </c>
      <c r="F613" s="5">
        <f t="shared" si="95"/>
        <v>0</v>
      </c>
    </row>
    <row r="614" spans="1:6" ht="26.25">
      <c r="A614" s="7" t="s">
        <v>293</v>
      </c>
      <c r="B614" s="4" t="s">
        <v>294</v>
      </c>
      <c r="C614" s="5">
        <f t="shared" si="95"/>
        <v>1949000</v>
      </c>
      <c r="D614" s="5">
        <f t="shared" si="95"/>
        <v>0</v>
      </c>
      <c r="E614" s="5">
        <f t="shared" si="95"/>
        <v>0</v>
      </c>
      <c r="F614" s="5">
        <f t="shared" si="95"/>
        <v>0</v>
      </c>
    </row>
    <row r="615" spans="1:6" ht="12.75">
      <c r="A615" s="7" t="s">
        <v>295</v>
      </c>
      <c r="B615" s="4" t="s">
        <v>296</v>
      </c>
      <c r="C615" s="5">
        <f>'sursa 02'!C522</f>
        <v>1949000</v>
      </c>
      <c r="D615" s="5">
        <f>'sursa 02'!D522</f>
        <v>0</v>
      </c>
      <c r="E615" s="5">
        <f>'sursa 02'!E522</f>
        <v>0</v>
      </c>
      <c r="F615" s="5">
        <f>'sursa 02'!F522</f>
        <v>0</v>
      </c>
    </row>
    <row r="616" spans="1:6" ht="39">
      <c r="A616" s="7" t="s">
        <v>90</v>
      </c>
      <c r="B616" s="4" t="s">
        <v>91</v>
      </c>
      <c r="C616" s="5">
        <f>C617</f>
        <v>7819000</v>
      </c>
      <c r="D616" s="5">
        <f>D617</f>
        <v>2744000</v>
      </c>
      <c r="E616" s="5">
        <f>E617</f>
        <v>2812000</v>
      </c>
      <c r="F616" s="5">
        <f>F617</f>
        <v>2879000</v>
      </c>
    </row>
    <row r="617" spans="1:6" ht="26.25">
      <c r="A617" s="7" t="s">
        <v>92</v>
      </c>
      <c r="B617" s="4" t="s">
        <v>93</v>
      </c>
      <c r="C617" s="5">
        <f>C618+C619+C620</f>
        <v>7819000</v>
      </c>
      <c r="D617" s="5">
        <f>D618+D619+D620</f>
        <v>2744000</v>
      </c>
      <c r="E617" s="5">
        <f>E618+E619+E620</f>
        <v>2812000</v>
      </c>
      <c r="F617" s="5">
        <f>F618+F619+F620</f>
        <v>2879000</v>
      </c>
    </row>
    <row r="618" spans="1:6" ht="12.75">
      <c r="A618" s="7" t="s">
        <v>94</v>
      </c>
      <c r="B618" s="4" t="s">
        <v>95</v>
      </c>
      <c r="C618" s="5">
        <f>'sursa 02'!C525</f>
        <v>956000</v>
      </c>
      <c r="D618" s="5">
        <f>'sursa 02'!D525</f>
        <v>332000</v>
      </c>
      <c r="E618" s="5">
        <f>'sursa 02'!E525</f>
        <v>340000</v>
      </c>
      <c r="F618" s="5">
        <f>'sursa 02'!F525</f>
        <v>348000</v>
      </c>
    </row>
    <row r="619" spans="1:6" ht="12.75">
      <c r="A619" s="7" t="s">
        <v>96</v>
      </c>
      <c r="B619" s="4" t="s">
        <v>97</v>
      </c>
      <c r="C619" s="5">
        <f>'sursa 02'!C526</f>
        <v>5414000</v>
      </c>
      <c r="D619" s="5">
        <f>'sursa 02'!D526</f>
        <v>1880000</v>
      </c>
      <c r="E619" s="5">
        <f>'sursa 02'!E526</f>
        <v>1927000</v>
      </c>
      <c r="F619" s="5">
        <f>'sursa 02'!F526</f>
        <v>1973000</v>
      </c>
    </row>
    <row r="620" spans="1:6" ht="12.75">
      <c r="A620" s="7" t="s">
        <v>295</v>
      </c>
      <c r="B620" s="4" t="s">
        <v>297</v>
      </c>
      <c r="C620" s="5">
        <f>'sursa 02'!C527</f>
        <v>1449000</v>
      </c>
      <c r="D620" s="5">
        <f>'sursa 02'!D527</f>
        <v>532000</v>
      </c>
      <c r="E620" s="5">
        <f>'sursa 02'!E527</f>
        <v>545000</v>
      </c>
      <c r="F620" s="5">
        <f>'sursa 02'!F527</f>
        <v>558000</v>
      </c>
    </row>
    <row r="621" spans="1:6" ht="12.75">
      <c r="A621" s="7" t="s">
        <v>98</v>
      </c>
      <c r="B621" s="4" t="s">
        <v>99</v>
      </c>
      <c r="C621" s="5">
        <f aca="true" t="shared" si="96" ref="C621:F622">C622</f>
        <v>2588000</v>
      </c>
      <c r="D621" s="5">
        <f t="shared" si="96"/>
        <v>2056000</v>
      </c>
      <c r="E621" s="5">
        <f t="shared" si="96"/>
        <v>2107000</v>
      </c>
      <c r="F621" s="5">
        <f t="shared" si="96"/>
        <v>2158000</v>
      </c>
    </row>
    <row r="622" spans="1:6" ht="12.75">
      <c r="A622" s="7" t="s">
        <v>100</v>
      </c>
      <c r="B622" s="4" t="s">
        <v>101</v>
      </c>
      <c r="C622" s="5">
        <f t="shared" si="96"/>
        <v>2588000</v>
      </c>
      <c r="D622" s="5">
        <f t="shared" si="96"/>
        <v>2056000</v>
      </c>
      <c r="E622" s="5">
        <f t="shared" si="96"/>
        <v>2107000</v>
      </c>
      <c r="F622" s="5">
        <f t="shared" si="96"/>
        <v>2158000</v>
      </c>
    </row>
    <row r="623" spans="1:6" ht="12.75">
      <c r="A623" s="7" t="s">
        <v>102</v>
      </c>
      <c r="B623" s="4" t="s">
        <v>103</v>
      </c>
      <c r="C623" s="5">
        <f>C625+C624</f>
        <v>2588000</v>
      </c>
      <c r="D623" s="5">
        <f>D625+D624</f>
        <v>2056000</v>
      </c>
      <c r="E623" s="5">
        <f>E625+E624</f>
        <v>2107000</v>
      </c>
      <c r="F623" s="5">
        <f>F625+F624</f>
        <v>2158000</v>
      </c>
    </row>
    <row r="624" spans="1:6" ht="12.75">
      <c r="A624" s="7" t="s">
        <v>106</v>
      </c>
      <c r="B624" s="4" t="s">
        <v>107</v>
      </c>
      <c r="C624" s="5">
        <f>'sursa 02'!C531</f>
        <v>80000</v>
      </c>
      <c r="D624" s="5">
        <f>'sursa 02'!D531</f>
        <v>0</v>
      </c>
      <c r="E624" s="5">
        <f>'sursa 02'!E531</f>
        <v>0</v>
      </c>
      <c r="F624" s="5">
        <f>'sursa 02'!F531</f>
        <v>0</v>
      </c>
    </row>
    <row r="625" spans="1:6" ht="12.75">
      <c r="A625" s="7" t="s">
        <v>110</v>
      </c>
      <c r="B625" s="4" t="s">
        <v>111</v>
      </c>
      <c r="C625" s="5">
        <f>'sursa 02'!C532+'sursa 10'!C208</f>
        <v>2508000</v>
      </c>
      <c r="D625" s="5">
        <f>'sursa 02'!D532+'sursa 10'!D208</f>
        <v>2056000</v>
      </c>
      <c r="E625" s="5">
        <f>'sursa 02'!E532+'sursa 10'!E208</f>
        <v>2107000</v>
      </c>
      <c r="F625" s="5">
        <f>'sursa 02'!F532+'sursa 10'!F208</f>
        <v>2158000</v>
      </c>
    </row>
    <row r="626" spans="1:8" ht="39">
      <c r="A626" s="7" t="s">
        <v>345</v>
      </c>
      <c r="B626" s="4" t="s">
        <v>322</v>
      </c>
      <c r="C626" s="5">
        <f>C627</f>
        <v>3684000</v>
      </c>
      <c r="D626" s="5">
        <f>D627</f>
        <v>2274000</v>
      </c>
      <c r="E626" s="5">
        <f>E627</f>
        <v>2291000</v>
      </c>
      <c r="F626" s="5">
        <f>F627</f>
        <v>2307000</v>
      </c>
      <c r="H626" s="12"/>
    </row>
    <row r="627" spans="1:6" ht="26.25">
      <c r="A627" s="7" t="s">
        <v>274</v>
      </c>
      <c r="B627" s="4" t="s">
        <v>89</v>
      </c>
      <c r="C627" s="5">
        <f>C628+C637</f>
        <v>3684000</v>
      </c>
      <c r="D627" s="5">
        <f>D628+D637</f>
        <v>2274000</v>
      </c>
      <c r="E627" s="5">
        <f>E628+E637</f>
        <v>2291000</v>
      </c>
      <c r="F627" s="5">
        <f>F628+F637</f>
        <v>2307000</v>
      </c>
    </row>
    <row r="628" spans="1:6" ht="39">
      <c r="A628" s="7" t="s">
        <v>90</v>
      </c>
      <c r="B628" s="4" t="s">
        <v>91</v>
      </c>
      <c r="C628" s="5">
        <f>C631+C629+C634</f>
        <v>2769000</v>
      </c>
      <c r="D628" s="5">
        <f>D631+D629+D634</f>
        <v>669000</v>
      </c>
      <c r="E628" s="5">
        <f>E631+E629+E634</f>
        <v>686000</v>
      </c>
      <c r="F628" s="5">
        <f>F631+F629+F634</f>
        <v>702000</v>
      </c>
    </row>
    <row r="629" spans="1:6" ht="26.25">
      <c r="A629" s="7" t="s">
        <v>92</v>
      </c>
      <c r="B629" s="4" t="s">
        <v>93</v>
      </c>
      <c r="C629" s="5">
        <f>C630</f>
        <v>0</v>
      </c>
      <c r="D629" s="5">
        <f>D630</f>
        <v>0</v>
      </c>
      <c r="E629" s="5">
        <f>E630</f>
        <v>0</v>
      </c>
      <c r="F629" s="5">
        <f>F630</f>
        <v>0</v>
      </c>
    </row>
    <row r="630" spans="1:6" ht="12.75">
      <c r="A630" s="7" t="s">
        <v>96</v>
      </c>
      <c r="B630" s="4" t="s">
        <v>97</v>
      </c>
      <c r="C630" s="5">
        <f>'sursa 02'!C537</f>
        <v>0</v>
      </c>
      <c r="D630" s="5">
        <f>'sursa 02'!D537</f>
        <v>0</v>
      </c>
      <c r="E630" s="5">
        <f>'sursa 02'!E537</f>
        <v>0</v>
      </c>
      <c r="F630" s="5">
        <f>'sursa 02'!F537</f>
        <v>0</v>
      </c>
    </row>
    <row r="631" spans="1:6" ht="26.25">
      <c r="A631" s="7" t="s">
        <v>298</v>
      </c>
      <c r="B631" s="4" t="s">
        <v>299</v>
      </c>
      <c r="C631" s="5">
        <f>C632+C633</f>
        <v>2084000</v>
      </c>
      <c r="D631" s="5">
        <f>D632+D633</f>
        <v>669000</v>
      </c>
      <c r="E631" s="5">
        <f>E632+E633</f>
        <v>686000</v>
      </c>
      <c r="F631" s="5">
        <f>F632+F633</f>
        <v>702000</v>
      </c>
    </row>
    <row r="632" spans="1:6" ht="12.75">
      <c r="A632" s="7" t="s">
        <v>94</v>
      </c>
      <c r="B632" s="4" t="s">
        <v>300</v>
      </c>
      <c r="C632" s="5">
        <f>'sursa 02'!C539</f>
        <v>325000</v>
      </c>
      <c r="D632" s="5">
        <f>'sursa 02'!D539</f>
        <v>104000</v>
      </c>
      <c r="E632" s="5">
        <f>'sursa 02'!E539</f>
        <v>107000</v>
      </c>
      <c r="F632" s="5">
        <f>'sursa 02'!F539</f>
        <v>109000</v>
      </c>
    </row>
    <row r="633" spans="1:6" ht="12.75">
      <c r="A633" s="7" t="s">
        <v>96</v>
      </c>
      <c r="B633" s="4" t="s">
        <v>301</v>
      </c>
      <c r="C633" s="5">
        <f>'sursa 02'!C540</f>
        <v>1759000</v>
      </c>
      <c r="D633" s="5">
        <f>'sursa 02'!D540</f>
        <v>565000</v>
      </c>
      <c r="E633" s="5">
        <f>'sursa 02'!E540</f>
        <v>579000</v>
      </c>
      <c r="F633" s="5">
        <f>'sursa 02'!F540</f>
        <v>593000</v>
      </c>
    </row>
    <row r="634" spans="1:6" ht="26.25">
      <c r="A634" s="7" t="s">
        <v>420</v>
      </c>
      <c r="B634" s="4" t="s">
        <v>422</v>
      </c>
      <c r="C634" s="5">
        <f>C635+C636</f>
        <v>685000</v>
      </c>
      <c r="D634" s="5">
        <f>D635+D636</f>
        <v>0</v>
      </c>
      <c r="E634" s="5">
        <f>E635+E636</f>
        <v>0</v>
      </c>
      <c r="F634" s="5">
        <f>F635+F636</f>
        <v>0</v>
      </c>
    </row>
    <row r="635" spans="1:6" ht="12.75">
      <c r="A635" s="7" t="s">
        <v>94</v>
      </c>
      <c r="B635" s="20">
        <v>58083101</v>
      </c>
      <c r="C635" s="5">
        <f>'sursa 08'!C35</f>
        <v>103000</v>
      </c>
      <c r="D635" s="5">
        <f>'sursa 08'!D35</f>
        <v>0</v>
      </c>
      <c r="E635" s="5">
        <f>'sursa 08'!E35</f>
        <v>0</v>
      </c>
      <c r="F635" s="5">
        <f>'sursa 08'!F35</f>
        <v>0</v>
      </c>
    </row>
    <row r="636" spans="1:6" ht="12.75">
      <c r="A636" s="7" t="s">
        <v>96</v>
      </c>
      <c r="B636" s="20">
        <v>58083102</v>
      </c>
      <c r="C636" s="5">
        <f>'sursa 08'!C36</f>
        <v>582000</v>
      </c>
      <c r="D636" s="5">
        <f>'sursa 08'!D36</f>
        <v>0</v>
      </c>
      <c r="E636" s="5">
        <f>'sursa 08'!E36</f>
        <v>0</v>
      </c>
      <c r="F636" s="5">
        <f>'sursa 08'!F36</f>
        <v>0</v>
      </c>
    </row>
    <row r="637" spans="1:6" ht="12.75">
      <c r="A637" s="7" t="s">
        <v>98</v>
      </c>
      <c r="B637" s="4" t="s">
        <v>99</v>
      </c>
      <c r="C637" s="5">
        <f aca="true" t="shared" si="97" ref="C637:F638">C638</f>
        <v>915000</v>
      </c>
      <c r="D637" s="5">
        <f t="shared" si="97"/>
        <v>1605000</v>
      </c>
      <c r="E637" s="5">
        <f t="shared" si="97"/>
        <v>1605000</v>
      </c>
      <c r="F637" s="5">
        <f t="shared" si="97"/>
        <v>1605000</v>
      </c>
    </row>
    <row r="638" spans="1:6" ht="12.75">
      <c r="A638" s="7" t="s">
        <v>100</v>
      </c>
      <c r="B638" s="4" t="s">
        <v>101</v>
      </c>
      <c r="C638" s="5">
        <f t="shared" si="97"/>
        <v>915000</v>
      </c>
      <c r="D638" s="5">
        <f t="shared" si="97"/>
        <v>1605000</v>
      </c>
      <c r="E638" s="5">
        <f t="shared" si="97"/>
        <v>1605000</v>
      </c>
      <c r="F638" s="5">
        <f t="shared" si="97"/>
        <v>1605000</v>
      </c>
    </row>
    <row r="639" spans="1:6" ht="12.75">
      <c r="A639" s="7" t="s">
        <v>102</v>
      </c>
      <c r="B639" s="4" t="s">
        <v>103</v>
      </c>
      <c r="C639" s="5">
        <f>C640+C641+C642+C643</f>
        <v>915000</v>
      </c>
      <c r="D639" s="5">
        <f>D640+D641+D642+D643</f>
        <v>1605000</v>
      </c>
      <c r="E639" s="5">
        <f>E640+E641+E642+E643</f>
        <v>1605000</v>
      </c>
      <c r="F639" s="5">
        <f>F640+F641+F642+F643</f>
        <v>1605000</v>
      </c>
    </row>
    <row r="640" spans="1:6" ht="12.75">
      <c r="A640" s="7" t="s">
        <v>104</v>
      </c>
      <c r="B640" s="4" t="s">
        <v>105</v>
      </c>
      <c r="C640" s="5">
        <f>'sursa 02'!C546</f>
        <v>236000</v>
      </c>
      <c r="D640" s="5">
        <f>'sursa 02'!D546</f>
        <v>1485000</v>
      </c>
      <c r="E640" s="5">
        <f>'sursa 02'!E546</f>
        <v>1485000</v>
      </c>
      <c r="F640" s="5">
        <f>'sursa 02'!F546</f>
        <v>1485000</v>
      </c>
    </row>
    <row r="641" spans="1:6" ht="12.75">
      <c r="A641" s="7" t="s">
        <v>106</v>
      </c>
      <c r="B641" s="4" t="s">
        <v>107</v>
      </c>
      <c r="C641" s="5">
        <f>'sursa 02'!C547</f>
        <v>604500</v>
      </c>
      <c r="D641" s="5">
        <f>'sursa 02'!D547</f>
        <v>90000</v>
      </c>
      <c r="E641" s="5">
        <f>'sursa 02'!E547</f>
        <v>90000</v>
      </c>
      <c r="F641" s="5">
        <f>'sursa 02'!F547</f>
        <v>90000</v>
      </c>
    </row>
    <row r="642" spans="1:6" ht="12.75">
      <c r="A642" s="7" t="s">
        <v>108</v>
      </c>
      <c r="B642" s="4" t="s">
        <v>109</v>
      </c>
      <c r="C642" s="5">
        <f>'sursa 02'!C548</f>
        <v>74500</v>
      </c>
      <c r="D642" s="5">
        <f>'sursa 02'!D548</f>
        <v>0</v>
      </c>
      <c r="E642" s="5">
        <f>'sursa 02'!E548</f>
        <v>0</v>
      </c>
      <c r="F642" s="5">
        <f>'sursa 02'!F548</f>
        <v>0</v>
      </c>
    </row>
    <row r="643" spans="1:6" ht="12.75">
      <c r="A643" s="7" t="s">
        <v>110</v>
      </c>
      <c r="B643" s="4" t="s">
        <v>111</v>
      </c>
      <c r="C643" s="5">
        <f>'sursa 02'!C549</f>
        <v>0</v>
      </c>
      <c r="D643" s="5">
        <f>'sursa 02'!D549</f>
        <v>30000</v>
      </c>
      <c r="E643" s="5">
        <f>'sursa 02'!E549</f>
        <v>30000</v>
      </c>
      <c r="F643" s="5">
        <f>'sursa 02'!F549</f>
        <v>30000</v>
      </c>
    </row>
    <row r="644" spans="1:6" ht="26.25">
      <c r="A644" s="7" t="s">
        <v>323</v>
      </c>
      <c r="B644" s="4" t="s">
        <v>324</v>
      </c>
      <c r="C644" s="5">
        <f>C645+C650</f>
        <v>779000</v>
      </c>
      <c r="D644" s="5">
        <f>D645+D650</f>
        <v>751000</v>
      </c>
      <c r="E644" s="5">
        <f>E645+E650</f>
        <v>751000</v>
      </c>
      <c r="F644" s="5">
        <f>F645+F650</f>
        <v>751000</v>
      </c>
    </row>
    <row r="645" spans="1:6" ht="26.25">
      <c r="A645" s="7" t="s">
        <v>325</v>
      </c>
      <c r="B645" s="4" t="s">
        <v>326</v>
      </c>
      <c r="C645" s="5">
        <f aca="true" t="shared" si="98" ref="C645:F648">C646</f>
        <v>779000</v>
      </c>
      <c r="D645" s="5">
        <f t="shared" si="98"/>
        <v>751000</v>
      </c>
      <c r="E645" s="5">
        <f t="shared" si="98"/>
        <v>751000</v>
      </c>
      <c r="F645" s="5">
        <f t="shared" si="98"/>
        <v>751000</v>
      </c>
    </row>
    <row r="646" spans="1:6" ht="26.25">
      <c r="A646" s="7" t="s">
        <v>274</v>
      </c>
      <c r="B646" s="4" t="s">
        <v>89</v>
      </c>
      <c r="C646" s="5">
        <f t="shared" si="98"/>
        <v>779000</v>
      </c>
      <c r="D646" s="5">
        <f t="shared" si="98"/>
        <v>751000</v>
      </c>
      <c r="E646" s="5">
        <f t="shared" si="98"/>
        <v>751000</v>
      </c>
      <c r="F646" s="5">
        <f t="shared" si="98"/>
        <v>751000</v>
      </c>
    </row>
    <row r="647" spans="1:6" ht="12.75">
      <c r="A647" s="7" t="s">
        <v>283</v>
      </c>
      <c r="B647" s="4" t="s">
        <v>284</v>
      </c>
      <c r="C647" s="5">
        <f t="shared" si="98"/>
        <v>779000</v>
      </c>
      <c r="D647" s="5">
        <f t="shared" si="98"/>
        <v>751000</v>
      </c>
      <c r="E647" s="5">
        <f t="shared" si="98"/>
        <v>751000</v>
      </c>
      <c r="F647" s="5">
        <f t="shared" si="98"/>
        <v>751000</v>
      </c>
    </row>
    <row r="648" spans="1:6" ht="39">
      <c r="A648" s="7" t="s">
        <v>285</v>
      </c>
      <c r="B648" s="4" t="s">
        <v>286</v>
      </c>
      <c r="C648" s="5">
        <f t="shared" si="98"/>
        <v>779000</v>
      </c>
      <c r="D648" s="5">
        <f t="shared" si="98"/>
        <v>751000</v>
      </c>
      <c r="E648" s="5">
        <f t="shared" si="98"/>
        <v>751000</v>
      </c>
      <c r="F648" s="5">
        <f t="shared" si="98"/>
        <v>751000</v>
      </c>
    </row>
    <row r="649" spans="1:6" ht="12.75">
      <c r="A649" s="7" t="s">
        <v>287</v>
      </c>
      <c r="B649" s="4" t="s">
        <v>288</v>
      </c>
      <c r="C649" s="5">
        <f>'sursa 02'!C555</f>
        <v>779000</v>
      </c>
      <c r="D649" s="5">
        <f>'sursa 02'!D555</f>
        <v>751000</v>
      </c>
      <c r="E649" s="5">
        <f>'sursa 02'!E555</f>
        <v>751000</v>
      </c>
      <c r="F649" s="5">
        <f>'sursa 02'!F555</f>
        <v>751000</v>
      </c>
    </row>
    <row r="650" spans="1:6" ht="26.25">
      <c r="A650" s="7" t="s">
        <v>327</v>
      </c>
      <c r="B650" s="4" t="s">
        <v>328</v>
      </c>
      <c r="C650" s="5">
        <f>C651</f>
        <v>0</v>
      </c>
      <c r="D650" s="5">
        <f>D651</f>
        <v>0</v>
      </c>
      <c r="E650" s="5">
        <f>E651</f>
        <v>0</v>
      </c>
      <c r="F650" s="5">
        <f>F651</f>
        <v>0</v>
      </c>
    </row>
    <row r="651" spans="1:6" ht="26.25">
      <c r="A651" s="7" t="s">
        <v>274</v>
      </c>
      <c r="B651" s="4" t="s">
        <v>89</v>
      </c>
      <c r="C651" s="5">
        <f>C652+C655</f>
        <v>0</v>
      </c>
      <c r="D651" s="5">
        <f>D652+D655</f>
        <v>0</v>
      </c>
      <c r="E651" s="5">
        <f>E652+E655</f>
        <v>0</v>
      </c>
      <c r="F651" s="5">
        <f>F652+F655</f>
        <v>0</v>
      </c>
    </row>
    <row r="652" spans="1:6" ht="52.5">
      <c r="A652" s="7" t="s">
        <v>291</v>
      </c>
      <c r="B652" s="4" t="s">
        <v>292</v>
      </c>
      <c r="C652" s="5">
        <f aca="true" t="shared" si="99" ref="C652:F653">C653</f>
        <v>0</v>
      </c>
      <c r="D652" s="5">
        <f t="shared" si="99"/>
        <v>0</v>
      </c>
      <c r="E652" s="5">
        <f t="shared" si="99"/>
        <v>0</v>
      </c>
      <c r="F652" s="5">
        <f t="shared" si="99"/>
        <v>0</v>
      </c>
    </row>
    <row r="653" spans="1:6" ht="26.25">
      <c r="A653" s="7" t="s">
        <v>293</v>
      </c>
      <c r="B653" s="4" t="s">
        <v>294</v>
      </c>
      <c r="C653" s="5">
        <f t="shared" si="99"/>
        <v>0</v>
      </c>
      <c r="D653" s="5">
        <f t="shared" si="99"/>
        <v>0</v>
      </c>
      <c r="E653" s="5">
        <f t="shared" si="99"/>
        <v>0</v>
      </c>
      <c r="F653" s="5">
        <f t="shared" si="99"/>
        <v>0</v>
      </c>
    </row>
    <row r="654" spans="1:6" ht="12.75">
      <c r="A654" s="7" t="s">
        <v>295</v>
      </c>
      <c r="B654" s="4" t="s">
        <v>296</v>
      </c>
      <c r="C654" s="5">
        <f>'sursa 02'!C560</f>
        <v>0</v>
      </c>
      <c r="D654" s="5">
        <f>'sursa 02'!D560</f>
        <v>0</v>
      </c>
      <c r="E654" s="5">
        <f>'sursa 02'!E560</f>
        <v>0</v>
      </c>
      <c r="F654" s="5">
        <f>'sursa 02'!F560</f>
        <v>0</v>
      </c>
    </row>
    <row r="655" spans="1:6" ht="12.75">
      <c r="A655" s="7" t="s">
        <v>98</v>
      </c>
      <c r="B655" s="4" t="s">
        <v>99</v>
      </c>
      <c r="C655" s="5">
        <f aca="true" t="shared" si="100" ref="C655:F656">C656</f>
        <v>0</v>
      </c>
      <c r="D655" s="5">
        <f t="shared" si="100"/>
        <v>0</v>
      </c>
      <c r="E655" s="5">
        <f t="shared" si="100"/>
        <v>0</v>
      </c>
      <c r="F655" s="5">
        <f t="shared" si="100"/>
        <v>0</v>
      </c>
    </row>
    <row r="656" spans="1:6" ht="12.75">
      <c r="A656" s="7" t="s">
        <v>100</v>
      </c>
      <c r="B656" s="4" t="s">
        <v>101</v>
      </c>
      <c r="C656" s="5">
        <f t="shared" si="100"/>
        <v>0</v>
      </c>
      <c r="D656" s="5">
        <f t="shared" si="100"/>
        <v>0</v>
      </c>
      <c r="E656" s="5">
        <f t="shared" si="100"/>
        <v>0</v>
      </c>
      <c r="F656" s="5">
        <f t="shared" si="100"/>
        <v>0</v>
      </c>
    </row>
    <row r="657" spans="1:6" ht="12.75">
      <c r="A657" s="7" t="s">
        <v>102</v>
      </c>
      <c r="B657" s="4" t="s">
        <v>103</v>
      </c>
      <c r="C657" s="5">
        <f>C659+C658</f>
        <v>0</v>
      </c>
      <c r="D657" s="5">
        <f>D659+D658</f>
        <v>0</v>
      </c>
      <c r="E657" s="5">
        <f>E659+E658</f>
        <v>0</v>
      </c>
      <c r="F657" s="5">
        <f>F659+F658</f>
        <v>0</v>
      </c>
    </row>
    <row r="658" spans="1:6" ht="12.75">
      <c r="A658" s="7" t="s">
        <v>106</v>
      </c>
      <c r="B658" s="4" t="s">
        <v>107</v>
      </c>
      <c r="C658" s="5">
        <f>'sursa 02'!C564</f>
        <v>0</v>
      </c>
      <c r="D658" s="5">
        <f>'sursa 02'!D564</f>
        <v>0</v>
      </c>
      <c r="E658" s="5">
        <f>'sursa 02'!E564</f>
        <v>0</v>
      </c>
      <c r="F658" s="5">
        <f>'sursa 02'!F564</f>
        <v>0</v>
      </c>
    </row>
    <row r="659" spans="1:6" ht="12.75">
      <c r="A659" s="7" t="s">
        <v>110</v>
      </c>
      <c r="B659" s="4" t="s">
        <v>111</v>
      </c>
      <c r="C659" s="5">
        <f>'sursa 02'!C565</f>
        <v>0</v>
      </c>
      <c r="D659" s="5">
        <f>'sursa 02'!D565</f>
        <v>0</v>
      </c>
      <c r="E659" s="5">
        <f>'sursa 02'!E565</f>
        <v>0</v>
      </c>
      <c r="F659" s="5">
        <f>'sursa 02'!F565</f>
        <v>0</v>
      </c>
    </row>
    <row r="660" spans="1:6" ht="26.25">
      <c r="A660" s="7" t="s">
        <v>329</v>
      </c>
      <c r="B660" s="4" t="s">
        <v>330</v>
      </c>
      <c r="C660" s="5">
        <f>C661+C680</f>
        <v>146956000</v>
      </c>
      <c r="D660" s="5">
        <f>D661+D680</f>
        <v>72385000</v>
      </c>
      <c r="E660" s="5">
        <f>E661+E680</f>
        <v>72389000</v>
      </c>
      <c r="F660" s="5">
        <f>F661+F680</f>
        <v>72393000</v>
      </c>
    </row>
    <row r="661" spans="1:6" ht="12.75">
      <c r="A661" s="7" t="s">
        <v>352</v>
      </c>
      <c r="B661" s="4" t="s">
        <v>334</v>
      </c>
      <c r="C661" s="5">
        <f>C662</f>
        <v>146956000</v>
      </c>
      <c r="D661" s="5">
        <f>D662</f>
        <v>72206000</v>
      </c>
      <c r="E661" s="5">
        <f>E662</f>
        <v>72206000</v>
      </c>
      <c r="F661" s="5">
        <f>F662</f>
        <v>72206000</v>
      </c>
    </row>
    <row r="662" spans="1:6" ht="26.25">
      <c r="A662" s="7" t="s">
        <v>274</v>
      </c>
      <c r="B662" s="4" t="s">
        <v>89</v>
      </c>
      <c r="C662" s="5">
        <f>C663+C666+C670+C675</f>
        <v>146956000</v>
      </c>
      <c r="D662" s="5">
        <f>D663+D666+D670+D675</f>
        <v>72206000</v>
      </c>
      <c r="E662" s="5">
        <f>E663+E666+E670+E675</f>
        <v>72206000</v>
      </c>
      <c r="F662" s="5">
        <f>F663+F666+F670+F675</f>
        <v>72206000</v>
      </c>
    </row>
    <row r="663" spans="1:6" ht="26.25">
      <c r="A663" s="7" t="s">
        <v>275</v>
      </c>
      <c r="B663" s="4" t="s">
        <v>276</v>
      </c>
      <c r="C663" s="5">
        <f aca="true" t="shared" si="101" ref="C663:F664">C664</f>
        <v>0</v>
      </c>
      <c r="D663" s="5">
        <f t="shared" si="101"/>
        <v>0</v>
      </c>
      <c r="E663" s="5">
        <f t="shared" si="101"/>
        <v>0</v>
      </c>
      <c r="F663" s="5">
        <f t="shared" si="101"/>
        <v>0</v>
      </c>
    </row>
    <row r="664" spans="1:6" ht="12.75">
      <c r="A664" s="7" t="s">
        <v>277</v>
      </c>
      <c r="B664" s="4" t="s">
        <v>278</v>
      </c>
      <c r="C664" s="5">
        <f t="shared" si="101"/>
        <v>0</v>
      </c>
      <c r="D664" s="5">
        <f t="shared" si="101"/>
        <v>0</v>
      </c>
      <c r="E664" s="5">
        <f t="shared" si="101"/>
        <v>0</v>
      </c>
      <c r="F664" s="5">
        <f t="shared" si="101"/>
        <v>0</v>
      </c>
    </row>
    <row r="665" spans="1:6" ht="12.75">
      <c r="A665" s="7" t="s">
        <v>281</v>
      </c>
      <c r="B665" s="4" t="s">
        <v>282</v>
      </c>
      <c r="C665" s="5">
        <f>'sursa 02'!C571</f>
        <v>0</v>
      </c>
      <c r="D665" s="5">
        <f>'sursa 02'!D571</f>
        <v>0</v>
      </c>
      <c r="E665" s="5">
        <f>'sursa 02'!E571</f>
        <v>0</v>
      </c>
      <c r="F665" s="5">
        <f>'sursa 02'!F571</f>
        <v>0</v>
      </c>
    </row>
    <row r="666" spans="1:6" ht="12.75">
      <c r="A666" s="7" t="s">
        <v>283</v>
      </c>
      <c r="B666" s="4" t="s">
        <v>284</v>
      </c>
      <c r="C666" s="5">
        <f>C667</f>
        <v>13172000</v>
      </c>
      <c r="D666" s="5">
        <f>D667</f>
        <v>6901000</v>
      </c>
      <c r="E666" s="5">
        <f>E667</f>
        <v>6901000</v>
      </c>
      <c r="F666" s="5">
        <f>F667</f>
        <v>6901000</v>
      </c>
    </row>
    <row r="667" spans="1:6" ht="39">
      <c r="A667" s="7" t="s">
        <v>285</v>
      </c>
      <c r="B667" s="4" t="s">
        <v>286</v>
      </c>
      <c r="C667" s="5">
        <f>C669+C668</f>
        <v>13172000</v>
      </c>
      <c r="D667" s="5">
        <f>D669+D668</f>
        <v>6901000</v>
      </c>
      <c r="E667" s="5">
        <f>E669+E668</f>
        <v>6901000</v>
      </c>
      <c r="F667" s="5">
        <f>F669+F668</f>
        <v>6901000</v>
      </c>
    </row>
    <row r="668" spans="1:6" ht="12.75">
      <c r="A668" s="7" t="s">
        <v>287</v>
      </c>
      <c r="B668" s="4" t="s">
        <v>288</v>
      </c>
      <c r="C668" s="5">
        <f>'sursa 02'!C574</f>
        <v>1290000</v>
      </c>
      <c r="D668" s="5">
        <f>'sursa 02'!D574</f>
        <v>38000</v>
      </c>
      <c r="E668" s="5">
        <f>'sursa 02'!E574</f>
        <v>38000</v>
      </c>
      <c r="F668" s="5">
        <f>'sursa 02'!F574</f>
        <v>38000</v>
      </c>
    </row>
    <row r="669" spans="1:6" ht="12.75">
      <c r="A669" s="7" t="s">
        <v>289</v>
      </c>
      <c r="B669" s="4" t="s">
        <v>290</v>
      </c>
      <c r="C669" s="5">
        <f>'sursa 02'!C575</f>
        <v>11882000</v>
      </c>
      <c r="D669" s="5">
        <f>'sursa 02'!D575</f>
        <v>6863000</v>
      </c>
      <c r="E669" s="5">
        <f>'sursa 02'!E575</f>
        <v>6863000</v>
      </c>
      <c r="F669" s="5">
        <f>'sursa 02'!F575</f>
        <v>6863000</v>
      </c>
    </row>
    <row r="670" spans="1:6" ht="39">
      <c r="A670" s="7" t="s">
        <v>90</v>
      </c>
      <c r="B670" s="4" t="s">
        <v>91</v>
      </c>
      <c r="C670" s="5">
        <f>C671</f>
        <v>83242000</v>
      </c>
      <c r="D670" s="5">
        <f>D671</f>
        <v>41273000</v>
      </c>
      <c r="E670" s="5">
        <f>E671</f>
        <v>41273000</v>
      </c>
      <c r="F670" s="5">
        <f>F671</f>
        <v>41273000</v>
      </c>
    </row>
    <row r="671" spans="1:6" ht="26.25">
      <c r="A671" s="7" t="s">
        <v>92</v>
      </c>
      <c r="B671" s="4" t="s">
        <v>93</v>
      </c>
      <c r="C671" s="5">
        <f>C672+C673+C674</f>
        <v>83242000</v>
      </c>
      <c r="D671" s="5">
        <f>D672+D673+D674</f>
        <v>41273000</v>
      </c>
      <c r="E671" s="5">
        <f>E672+E673+E674</f>
        <v>41273000</v>
      </c>
      <c r="F671" s="5">
        <f>F672+F673+F674</f>
        <v>41273000</v>
      </c>
    </row>
    <row r="672" spans="1:6" ht="12.75">
      <c r="A672" s="7" t="s">
        <v>94</v>
      </c>
      <c r="B672" s="4" t="s">
        <v>95</v>
      </c>
      <c r="C672" s="5">
        <f>'sursa 02'!C578</f>
        <v>11879000</v>
      </c>
      <c r="D672" s="5">
        <f>'sursa 02'!D578</f>
        <v>6191000</v>
      </c>
      <c r="E672" s="5">
        <f>'sursa 02'!E578</f>
        <v>6191000</v>
      </c>
      <c r="F672" s="5">
        <f>'sursa 02'!F578</f>
        <v>6191000</v>
      </c>
    </row>
    <row r="673" spans="1:6" ht="12.75">
      <c r="A673" s="7" t="s">
        <v>96</v>
      </c>
      <c r="B673" s="4" t="s">
        <v>97</v>
      </c>
      <c r="C673" s="5">
        <f>'sursa 02'!C579</f>
        <v>67311000</v>
      </c>
      <c r="D673" s="5">
        <f>'sursa 02'!D579</f>
        <v>35082000</v>
      </c>
      <c r="E673" s="5">
        <f>'sursa 02'!E579</f>
        <v>35082000</v>
      </c>
      <c r="F673" s="5">
        <f>'sursa 02'!F579</f>
        <v>35082000</v>
      </c>
    </row>
    <row r="674" spans="1:6" ht="12.75">
      <c r="A674" s="7" t="s">
        <v>295</v>
      </c>
      <c r="B674" s="4" t="s">
        <v>297</v>
      </c>
      <c r="C674" s="5">
        <f>'sursa 02'!C580</f>
        <v>4052000</v>
      </c>
      <c r="D674" s="5">
        <f>'sursa 02'!D580</f>
        <v>0</v>
      </c>
      <c r="E674" s="5">
        <f>'sursa 02'!E580</f>
        <v>0</v>
      </c>
      <c r="F674" s="5">
        <f>'sursa 02'!F580</f>
        <v>0</v>
      </c>
    </row>
    <row r="675" spans="1:6" ht="12.75">
      <c r="A675" s="7" t="s">
        <v>98</v>
      </c>
      <c r="B675" s="4" t="s">
        <v>99</v>
      </c>
      <c r="C675" s="5">
        <f aca="true" t="shared" si="102" ref="C675:F676">C676</f>
        <v>50542000</v>
      </c>
      <c r="D675" s="5">
        <f t="shared" si="102"/>
        <v>24032000</v>
      </c>
      <c r="E675" s="5">
        <f t="shared" si="102"/>
        <v>24032000</v>
      </c>
      <c r="F675" s="5">
        <f t="shared" si="102"/>
        <v>24032000</v>
      </c>
    </row>
    <row r="676" spans="1:6" ht="12.75">
      <c r="A676" s="7" t="s">
        <v>100</v>
      </c>
      <c r="B676" s="4" t="s">
        <v>101</v>
      </c>
      <c r="C676" s="5">
        <f t="shared" si="102"/>
        <v>50542000</v>
      </c>
      <c r="D676" s="5">
        <f t="shared" si="102"/>
        <v>24032000</v>
      </c>
      <c r="E676" s="5">
        <f t="shared" si="102"/>
        <v>24032000</v>
      </c>
      <c r="F676" s="5">
        <f t="shared" si="102"/>
        <v>24032000</v>
      </c>
    </row>
    <row r="677" spans="1:6" ht="12.75">
      <c r="A677" s="7" t="s">
        <v>102</v>
      </c>
      <c r="B677" s="4" t="s">
        <v>103</v>
      </c>
      <c r="C677" s="5">
        <f>C678+C679</f>
        <v>50542000</v>
      </c>
      <c r="D677" s="5">
        <f>D678+D679</f>
        <v>24032000</v>
      </c>
      <c r="E677" s="5">
        <f>E678+E679</f>
        <v>24032000</v>
      </c>
      <c r="F677" s="5">
        <f>F678+F679</f>
        <v>24032000</v>
      </c>
    </row>
    <row r="678" spans="1:6" ht="12.75">
      <c r="A678" s="7" t="s">
        <v>106</v>
      </c>
      <c r="B678" s="4" t="s">
        <v>107</v>
      </c>
      <c r="C678" s="5">
        <f>'sursa 02'!C584</f>
        <v>1000000</v>
      </c>
      <c r="D678" s="5">
        <f>'sursa 02'!D584</f>
        <v>445000</v>
      </c>
      <c r="E678" s="5">
        <f>'sursa 02'!E584</f>
        <v>445000</v>
      </c>
      <c r="F678" s="5">
        <f>'sursa 02'!F584</f>
        <v>445000</v>
      </c>
    </row>
    <row r="679" spans="1:6" ht="12.75">
      <c r="A679" s="7" t="s">
        <v>110</v>
      </c>
      <c r="B679" s="4" t="s">
        <v>111</v>
      </c>
      <c r="C679" s="5">
        <f>'sursa 02'!C585</f>
        <v>49542000</v>
      </c>
      <c r="D679" s="5">
        <f>'sursa 02'!D585</f>
        <v>23587000</v>
      </c>
      <c r="E679" s="5">
        <f>'sursa 02'!E585</f>
        <v>23587000</v>
      </c>
      <c r="F679" s="5">
        <f>'sursa 02'!F585</f>
        <v>23587000</v>
      </c>
    </row>
    <row r="680" spans="1:6" ht="26.25">
      <c r="A680" s="7" t="s">
        <v>335</v>
      </c>
      <c r="B680" s="4" t="s">
        <v>336</v>
      </c>
      <c r="C680" s="5">
        <f aca="true" t="shared" si="103" ref="C680:F683">C681</f>
        <v>0</v>
      </c>
      <c r="D680" s="5">
        <f t="shared" si="103"/>
        <v>179000</v>
      </c>
      <c r="E680" s="5">
        <f t="shared" si="103"/>
        <v>183000</v>
      </c>
      <c r="F680" s="5">
        <f t="shared" si="103"/>
        <v>187000</v>
      </c>
    </row>
    <row r="681" spans="1:6" ht="26.25">
      <c r="A681" s="7" t="s">
        <v>274</v>
      </c>
      <c r="B681" s="4" t="s">
        <v>89</v>
      </c>
      <c r="C681" s="5">
        <f t="shared" si="103"/>
        <v>0</v>
      </c>
      <c r="D681" s="5">
        <f t="shared" si="103"/>
        <v>179000</v>
      </c>
      <c r="E681" s="5">
        <f t="shared" si="103"/>
        <v>183000</v>
      </c>
      <c r="F681" s="5">
        <f t="shared" si="103"/>
        <v>187000</v>
      </c>
    </row>
    <row r="682" spans="1:6" ht="12.75">
      <c r="A682" s="7" t="s">
        <v>98</v>
      </c>
      <c r="B682" s="4" t="s">
        <v>99</v>
      </c>
      <c r="C682" s="5">
        <f t="shared" si="103"/>
        <v>0</v>
      </c>
      <c r="D682" s="5">
        <f t="shared" si="103"/>
        <v>179000</v>
      </c>
      <c r="E682" s="5">
        <f t="shared" si="103"/>
        <v>183000</v>
      </c>
      <c r="F682" s="5">
        <f t="shared" si="103"/>
        <v>187000</v>
      </c>
    </row>
    <row r="683" spans="1:6" ht="12.75">
      <c r="A683" s="7" t="s">
        <v>100</v>
      </c>
      <c r="B683" s="4" t="s">
        <v>101</v>
      </c>
      <c r="C683" s="5">
        <f t="shared" si="103"/>
        <v>0</v>
      </c>
      <c r="D683" s="5">
        <f t="shared" si="103"/>
        <v>179000</v>
      </c>
      <c r="E683" s="5">
        <f t="shared" si="103"/>
        <v>183000</v>
      </c>
      <c r="F683" s="5">
        <f t="shared" si="103"/>
        <v>187000</v>
      </c>
    </row>
    <row r="684" spans="1:6" ht="12.75">
      <c r="A684" s="7" t="s">
        <v>102</v>
      </c>
      <c r="B684" s="4" t="s">
        <v>103</v>
      </c>
      <c r="C684" s="5">
        <f>C686+C685</f>
        <v>0</v>
      </c>
      <c r="D684" s="5">
        <f>D686+D685</f>
        <v>179000</v>
      </c>
      <c r="E684" s="5">
        <f>E686+E685</f>
        <v>183000</v>
      </c>
      <c r="F684" s="5">
        <f>F686+F685</f>
        <v>187000</v>
      </c>
    </row>
    <row r="685" spans="1:6" ht="12.75">
      <c r="A685" s="7" t="s">
        <v>106</v>
      </c>
      <c r="B685" s="4" t="s">
        <v>107</v>
      </c>
      <c r="C685" s="5">
        <f>'sursa 02'!C591</f>
        <v>0</v>
      </c>
      <c r="D685" s="5">
        <f>'sursa 02'!D591</f>
        <v>179000</v>
      </c>
      <c r="E685" s="5">
        <f>'sursa 02'!E591</f>
        <v>183000</v>
      </c>
      <c r="F685" s="5">
        <f>'sursa 02'!F591</f>
        <v>187000</v>
      </c>
    </row>
    <row r="686" spans="1:6" ht="12.75">
      <c r="A686" s="7" t="s">
        <v>110</v>
      </c>
      <c r="B686" s="4" t="s">
        <v>111</v>
      </c>
      <c r="C686" s="5">
        <f>'sursa 02'!C592</f>
        <v>0</v>
      </c>
      <c r="D686" s="5">
        <f>'sursa 02'!D592</f>
        <v>0</v>
      </c>
      <c r="E686" s="5">
        <f>'sursa 02'!E592</f>
        <v>0</v>
      </c>
      <c r="F686" s="5">
        <f>'sursa 02'!F592</f>
        <v>0</v>
      </c>
    </row>
    <row r="687" spans="1:6" ht="12.75">
      <c r="A687" s="13" t="s">
        <v>358</v>
      </c>
      <c r="B687" s="14" t="s">
        <v>359</v>
      </c>
      <c r="C687" s="17">
        <f>C510-C546</f>
        <v>-62522000</v>
      </c>
      <c r="D687" s="17">
        <f>D510-D546</f>
        <v>42000</v>
      </c>
      <c r="E687" s="17">
        <f>E510-E546</f>
        <v>43000</v>
      </c>
      <c r="F687" s="17">
        <f>F510-F546</f>
        <v>44000</v>
      </c>
    </row>
    <row r="688" spans="1:6" ht="12.75">
      <c r="A688" s="13" t="s">
        <v>360</v>
      </c>
      <c r="B688" s="14" t="s">
        <v>361</v>
      </c>
      <c r="C688" s="17">
        <f>C336-C393</f>
        <v>0</v>
      </c>
      <c r="D688" s="17">
        <f>D336-D393</f>
        <v>0</v>
      </c>
      <c r="E688" s="17">
        <f>E336-E393</f>
        <v>0</v>
      </c>
      <c r="F688" s="17">
        <f>F336-F393</f>
        <v>0</v>
      </c>
    </row>
    <row r="689" spans="1:6" ht="12.75">
      <c r="A689" s="13" t="s">
        <v>362</v>
      </c>
      <c r="B689" s="14" t="s">
        <v>363</v>
      </c>
      <c r="C689" s="17">
        <f>C8-C94</f>
        <v>-62522000</v>
      </c>
      <c r="D689" s="17">
        <f>D8-D94</f>
        <v>42000</v>
      </c>
      <c r="E689" s="17">
        <f>E8-E94</f>
        <v>43000</v>
      </c>
      <c r="F689" s="17">
        <f>F8-F94</f>
        <v>44000</v>
      </c>
    </row>
    <row r="692" spans="4:6" ht="12.75">
      <c r="D692" s="12"/>
      <c r="E692" s="12"/>
      <c r="F692" s="12"/>
    </row>
    <row r="695" ht="12.75">
      <c r="C695" s="12"/>
    </row>
    <row r="696" ht="12.75">
      <c r="C696" s="12"/>
    </row>
    <row r="697" ht="12.75">
      <c r="C697" s="12"/>
    </row>
  </sheetData>
  <sheetProtection/>
  <autoFilter ref="B7:F689"/>
  <mergeCells count="2">
    <mergeCell ref="A4:B4"/>
    <mergeCell ref="A5:E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 la HCJ nr.______/2021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0"/>
  <sheetViews>
    <sheetView tabSelected="1" zoomScalePageLayoutView="0" workbookViewId="0" topLeftCell="A404">
      <selection activeCell="C408" sqref="C408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2" ht="12.75">
      <c r="A1" s="21"/>
      <c r="B1" s="21"/>
    </row>
    <row r="2" spans="1:6" ht="42" customHeight="1">
      <c r="A2" s="22" t="s">
        <v>353</v>
      </c>
      <c r="B2" s="22"/>
      <c r="C2" s="22"/>
      <c r="D2" s="22"/>
      <c r="E2" s="22"/>
      <c r="F2" s="22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396</v>
      </c>
      <c r="D4" s="3" t="s">
        <v>397</v>
      </c>
      <c r="E4" s="3" t="s">
        <v>398</v>
      </c>
      <c r="F4" s="3" t="s">
        <v>424</v>
      </c>
    </row>
    <row r="5" spans="1:7" ht="12.75">
      <c r="A5" s="7" t="s">
        <v>140</v>
      </c>
      <c r="B5" s="4" t="s">
        <v>141</v>
      </c>
      <c r="C5" s="5">
        <f>C7+C42+C53+C55+C39</f>
        <v>437320000</v>
      </c>
      <c r="D5" s="5">
        <f>D7+D42+D53+D55+D39</f>
        <v>426656000</v>
      </c>
      <c r="E5" s="5">
        <f>E7+E42+E53+E55+E39</f>
        <v>430972000</v>
      </c>
      <c r="F5" s="5">
        <f>F7+F42+F53+F55+F39</f>
        <v>435225000</v>
      </c>
      <c r="G5" s="12"/>
    </row>
    <row r="6" spans="1:7" ht="12.75">
      <c r="A6" s="7" t="s">
        <v>142</v>
      </c>
      <c r="B6" s="4" t="s">
        <v>143</v>
      </c>
      <c r="C6" s="5">
        <f>C7-C15</f>
        <v>166390000</v>
      </c>
      <c r="D6" s="5">
        <f>D7-D15</f>
        <v>192284000</v>
      </c>
      <c r="E6" s="5">
        <f>E7-E15</f>
        <v>201696000</v>
      </c>
      <c r="F6" s="5">
        <f>F7-F15</f>
        <v>211077000</v>
      </c>
      <c r="G6" s="12"/>
    </row>
    <row r="7" spans="1:7" ht="12.75">
      <c r="A7" s="7" t="s">
        <v>144</v>
      </c>
      <c r="B7" s="4" t="s">
        <v>6</v>
      </c>
      <c r="C7" s="5">
        <f>C8+C22</f>
        <v>334562000</v>
      </c>
      <c r="D7" s="5">
        <f>D8+D22</f>
        <v>342314000</v>
      </c>
      <c r="E7" s="5">
        <f>E8+E22</f>
        <v>344784000</v>
      </c>
      <c r="F7" s="5">
        <f>F8+F22</f>
        <v>347221000</v>
      </c>
      <c r="G7" s="12"/>
    </row>
    <row r="8" spans="1:7" ht="12.75">
      <c r="A8" s="7" t="s">
        <v>145</v>
      </c>
      <c r="B8" s="4" t="s">
        <v>146</v>
      </c>
      <c r="C8" s="5">
        <f>C9+C14</f>
        <v>279302000</v>
      </c>
      <c r="D8" s="5">
        <f>D9+D14</f>
        <v>323628000</v>
      </c>
      <c r="E8" s="5">
        <f>E9+E14</f>
        <v>325632000</v>
      </c>
      <c r="F8" s="5">
        <f>F9+F14</f>
        <v>327610000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110030000</v>
      </c>
      <c r="D9" s="5">
        <f t="shared" si="0"/>
        <v>172131000</v>
      </c>
      <c r="E9" s="5">
        <f t="shared" si="0"/>
        <v>181040000</v>
      </c>
      <c r="F9" s="5">
        <f t="shared" si="0"/>
        <v>189925000</v>
      </c>
    </row>
    <row r="10" spans="1:7" ht="26.25">
      <c r="A10" s="7" t="s">
        <v>149</v>
      </c>
      <c r="B10" s="4" t="s">
        <v>150</v>
      </c>
      <c r="C10" s="5">
        <f t="shared" si="0"/>
        <v>110030000</v>
      </c>
      <c r="D10" s="5">
        <f t="shared" si="0"/>
        <v>172131000</v>
      </c>
      <c r="E10" s="5">
        <f t="shared" si="0"/>
        <v>181040000</v>
      </c>
      <c r="F10" s="5">
        <f t="shared" si="0"/>
        <v>189925000</v>
      </c>
      <c r="G10" s="12"/>
    </row>
    <row r="11" spans="1:6" ht="12.75">
      <c r="A11" s="7" t="s">
        <v>151</v>
      </c>
      <c r="B11" s="4" t="s">
        <v>152</v>
      </c>
      <c r="C11" s="5">
        <f>C12+C13</f>
        <v>110030000</v>
      </c>
      <c r="D11" s="5">
        <f>D12+D13</f>
        <v>172131000</v>
      </c>
      <c r="E11" s="5">
        <f>E12+E13</f>
        <v>181040000</v>
      </c>
      <c r="F11" s="5">
        <f>F12+F13</f>
        <v>189925000</v>
      </c>
    </row>
    <row r="12" spans="1:6" ht="12.75">
      <c r="A12" s="7" t="s">
        <v>153</v>
      </c>
      <c r="B12" s="4" t="s">
        <v>154</v>
      </c>
      <c r="C12" s="5">
        <f aca="true" t="shared" si="1" ref="C12:F13">C295</f>
        <v>97607000</v>
      </c>
      <c r="D12" s="5">
        <f t="shared" si="1"/>
        <v>150531000</v>
      </c>
      <c r="E12" s="5">
        <f t="shared" si="1"/>
        <v>158090000</v>
      </c>
      <c r="F12" s="5">
        <f t="shared" si="1"/>
        <v>165625000</v>
      </c>
    </row>
    <row r="13" spans="1:7" ht="12.75">
      <c r="A13" s="7" t="s">
        <v>155</v>
      </c>
      <c r="B13" s="4" t="s">
        <v>156</v>
      </c>
      <c r="C13" s="5">
        <f t="shared" si="1"/>
        <v>12423000</v>
      </c>
      <c r="D13" s="5">
        <f t="shared" si="1"/>
        <v>21600000</v>
      </c>
      <c r="E13" s="5">
        <f t="shared" si="1"/>
        <v>22950000</v>
      </c>
      <c r="F13" s="5">
        <f t="shared" si="1"/>
        <v>24300000</v>
      </c>
      <c r="G13" s="12"/>
    </row>
    <row r="14" spans="1:6" ht="12.75">
      <c r="A14" s="7" t="s">
        <v>157</v>
      </c>
      <c r="B14" s="4" t="s">
        <v>158</v>
      </c>
      <c r="C14" s="5">
        <f>C15+C19</f>
        <v>169272000</v>
      </c>
      <c r="D14" s="5">
        <f>D15+D19</f>
        <v>151497000</v>
      </c>
      <c r="E14" s="5">
        <f>E15+E19</f>
        <v>144592000</v>
      </c>
      <c r="F14" s="5">
        <f>F15+F19</f>
        <v>137685000</v>
      </c>
    </row>
    <row r="15" spans="1:6" ht="12.75">
      <c r="A15" s="7" t="s">
        <v>159</v>
      </c>
      <c r="B15" s="4" t="s">
        <v>160</v>
      </c>
      <c r="C15" s="5">
        <f>C16+C17+C18</f>
        <v>168172000</v>
      </c>
      <c r="D15" s="5">
        <f>D16+D17+D18</f>
        <v>150030000</v>
      </c>
      <c r="E15" s="5">
        <f>E16+E17+E18</f>
        <v>143088000</v>
      </c>
      <c r="F15" s="5">
        <f>F16+F17+F18</f>
        <v>136144000</v>
      </c>
    </row>
    <row r="16" spans="1:6" ht="26.25">
      <c r="A16" s="7" t="s">
        <v>161</v>
      </c>
      <c r="B16" s="4" t="s">
        <v>162</v>
      </c>
      <c r="C16" s="5">
        <f>C299</f>
        <v>102487000</v>
      </c>
      <c r="D16" s="5">
        <f aca="true" t="shared" si="2" ref="D16:E18">D299</f>
        <v>106459000</v>
      </c>
      <c r="E16" s="5">
        <f t="shared" si="2"/>
        <v>106520000</v>
      </c>
      <c r="F16" s="5">
        <f>F299</f>
        <v>106580000</v>
      </c>
    </row>
    <row r="17" spans="1:6" ht="12.75">
      <c r="A17" s="7" t="s">
        <v>163</v>
      </c>
      <c r="B17" s="4" t="s">
        <v>164</v>
      </c>
      <c r="C17" s="5">
        <f>C300</f>
        <v>9265000</v>
      </c>
      <c r="D17" s="5">
        <f t="shared" si="2"/>
        <v>10795000</v>
      </c>
      <c r="E17" s="5">
        <f t="shared" si="2"/>
        <v>10795000</v>
      </c>
      <c r="F17" s="5">
        <f>F300</f>
        <v>10795000</v>
      </c>
    </row>
    <row r="18" spans="1:6" ht="12.75">
      <c r="A18" s="7" t="s">
        <v>165</v>
      </c>
      <c r="B18" s="4" t="s">
        <v>166</v>
      </c>
      <c r="C18" s="5">
        <f>C301</f>
        <v>56420000</v>
      </c>
      <c r="D18" s="5">
        <f t="shared" si="2"/>
        <v>32776000</v>
      </c>
      <c r="E18" s="5">
        <f t="shared" si="2"/>
        <v>25773000</v>
      </c>
      <c r="F18" s="5">
        <f>F301</f>
        <v>18769000</v>
      </c>
    </row>
    <row r="19" spans="1:6" ht="26.25">
      <c r="A19" s="7" t="s">
        <v>167</v>
      </c>
      <c r="B19" s="4" t="s">
        <v>168</v>
      </c>
      <c r="C19" s="5">
        <f>C20+C21</f>
        <v>1100000</v>
      </c>
      <c r="D19" s="5">
        <f>D20+D21</f>
        <v>1467000</v>
      </c>
      <c r="E19" s="5">
        <f>E20+E21</f>
        <v>1504000</v>
      </c>
      <c r="F19" s="5">
        <f>F20+F21</f>
        <v>1541000</v>
      </c>
    </row>
    <row r="20" spans="1:6" ht="12.75">
      <c r="A20" s="7" t="s">
        <v>169</v>
      </c>
      <c r="B20" s="4" t="s">
        <v>170</v>
      </c>
      <c r="C20" s="5">
        <f aca="true" t="shared" si="3" ref="C20:F21">C303</f>
        <v>100000</v>
      </c>
      <c r="D20" s="5">
        <f t="shared" si="3"/>
        <v>129000</v>
      </c>
      <c r="E20" s="5">
        <f t="shared" si="3"/>
        <v>132000</v>
      </c>
      <c r="F20" s="5">
        <f t="shared" si="3"/>
        <v>136000</v>
      </c>
    </row>
    <row r="21" spans="1:6" ht="12.75">
      <c r="A21" s="7" t="s">
        <v>171</v>
      </c>
      <c r="B21" s="4" t="s">
        <v>172</v>
      </c>
      <c r="C21" s="5">
        <f t="shared" si="3"/>
        <v>1000000</v>
      </c>
      <c r="D21" s="5">
        <f t="shared" si="3"/>
        <v>1338000</v>
      </c>
      <c r="E21" s="5">
        <f t="shared" si="3"/>
        <v>1372000</v>
      </c>
      <c r="F21" s="5">
        <f t="shared" si="3"/>
        <v>1405000</v>
      </c>
    </row>
    <row r="22" spans="1:6" ht="12.75">
      <c r="A22" s="7" t="s">
        <v>173</v>
      </c>
      <c r="B22" s="4" t="s">
        <v>8</v>
      </c>
      <c r="C22" s="5">
        <f>C23+C27</f>
        <v>55260000</v>
      </c>
      <c r="D22" s="5">
        <f>D23+D27</f>
        <v>18686000</v>
      </c>
      <c r="E22" s="5">
        <f>E23+E27</f>
        <v>19152000</v>
      </c>
      <c r="F22" s="5">
        <f>F23+F27</f>
        <v>19611000</v>
      </c>
    </row>
    <row r="23" spans="1:6" ht="12.75">
      <c r="A23" s="7" t="s">
        <v>174</v>
      </c>
      <c r="B23" s="4" t="s">
        <v>10</v>
      </c>
      <c r="C23" s="5">
        <f aca="true" t="shared" si="4" ref="C23:F25">C24</f>
        <v>800000</v>
      </c>
      <c r="D23" s="5">
        <f t="shared" si="4"/>
        <v>1218000</v>
      </c>
      <c r="E23" s="5">
        <f t="shared" si="4"/>
        <v>1248000</v>
      </c>
      <c r="F23" s="5">
        <f t="shared" si="4"/>
        <v>1278000</v>
      </c>
    </row>
    <row r="24" spans="1:6" ht="12.75">
      <c r="A24" s="7" t="s">
        <v>175</v>
      </c>
      <c r="B24" s="4" t="s">
        <v>176</v>
      </c>
      <c r="C24" s="5">
        <f t="shared" si="4"/>
        <v>800000</v>
      </c>
      <c r="D24" s="5">
        <f t="shared" si="4"/>
        <v>1218000</v>
      </c>
      <c r="E24" s="5">
        <f t="shared" si="4"/>
        <v>1248000</v>
      </c>
      <c r="F24" s="5">
        <f t="shared" si="4"/>
        <v>1278000</v>
      </c>
    </row>
    <row r="25" spans="1:6" ht="12.75">
      <c r="A25" s="7" t="s">
        <v>177</v>
      </c>
      <c r="B25" s="4" t="s">
        <v>178</v>
      </c>
      <c r="C25" s="5">
        <f t="shared" si="4"/>
        <v>800000</v>
      </c>
      <c r="D25" s="5">
        <f t="shared" si="4"/>
        <v>1218000</v>
      </c>
      <c r="E25" s="5">
        <f t="shared" si="4"/>
        <v>1248000</v>
      </c>
      <c r="F25" s="5">
        <f t="shared" si="4"/>
        <v>1278000</v>
      </c>
    </row>
    <row r="26" spans="1:6" ht="12.75">
      <c r="A26" s="7" t="s">
        <v>15</v>
      </c>
      <c r="B26" s="4" t="s">
        <v>179</v>
      </c>
      <c r="C26" s="5">
        <f>C309</f>
        <v>800000</v>
      </c>
      <c r="D26" s="5">
        <f>D309</f>
        <v>1218000</v>
      </c>
      <c r="E26" s="5">
        <f>E309</f>
        <v>1248000</v>
      </c>
      <c r="F26" s="5">
        <f>F309</f>
        <v>1278000</v>
      </c>
    </row>
    <row r="27" spans="1:6" ht="12.75">
      <c r="A27" s="7" t="s">
        <v>180</v>
      </c>
      <c r="B27" s="4" t="s">
        <v>18</v>
      </c>
      <c r="C27" s="5">
        <f>C28+C31+C34</f>
        <v>54460000</v>
      </c>
      <c r="D27" s="5">
        <f>D28+D31+D34</f>
        <v>17468000</v>
      </c>
      <c r="E27" s="5">
        <f>E28+E31+E34</f>
        <v>17904000</v>
      </c>
      <c r="F27" s="5">
        <f>F28+F31+F34</f>
        <v>18333000</v>
      </c>
    </row>
    <row r="28" spans="1:6" ht="39">
      <c r="A28" s="7" t="s">
        <v>181</v>
      </c>
      <c r="B28" s="4" t="s">
        <v>182</v>
      </c>
      <c r="C28" s="5">
        <f>C29+C30</f>
        <v>2800000</v>
      </c>
      <c r="D28" s="5">
        <f>D29+D30</f>
        <v>3177000</v>
      </c>
      <c r="E28" s="5">
        <f>E29+E30</f>
        <v>3257000</v>
      </c>
      <c r="F28" s="5">
        <f>F29+F30</f>
        <v>3334000</v>
      </c>
    </row>
    <row r="29" spans="1:6" ht="12.75">
      <c r="A29" s="7" t="s">
        <v>183</v>
      </c>
      <c r="B29" s="4" t="s">
        <v>184</v>
      </c>
      <c r="C29" s="5">
        <f aca="true" t="shared" si="5" ref="C29:F30">C312</f>
        <v>2800000</v>
      </c>
      <c r="D29" s="5">
        <f t="shared" si="5"/>
        <v>3154000</v>
      </c>
      <c r="E29" s="5">
        <f t="shared" si="5"/>
        <v>3233000</v>
      </c>
      <c r="F29" s="5">
        <f t="shared" si="5"/>
        <v>3310000</v>
      </c>
    </row>
    <row r="30" spans="1:6" ht="12.75">
      <c r="A30" s="7" t="s">
        <v>391</v>
      </c>
      <c r="B30" s="4" t="s">
        <v>392</v>
      </c>
      <c r="C30" s="5">
        <f t="shared" si="5"/>
        <v>0</v>
      </c>
      <c r="D30" s="5">
        <f t="shared" si="5"/>
        <v>23000</v>
      </c>
      <c r="E30" s="5">
        <f t="shared" si="5"/>
        <v>24000</v>
      </c>
      <c r="F30" s="5">
        <f t="shared" si="5"/>
        <v>24000</v>
      </c>
    </row>
    <row r="31" spans="1:6" ht="12.75">
      <c r="A31" s="7" t="s">
        <v>185</v>
      </c>
      <c r="B31" s="4" t="s">
        <v>186</v>
      </c>
      <c r="C31" s="5">
        <f aca="true" t="shared" si="6" ref="C31:F32">C32</f>
        <v>100000</v>
      </c>
      <c r="D31" s="5">
        <f t="shared" si="6"/>
        <v>202000</v>
      </c>
      <c r="E31" s="5">
        <f t="shared" si="6"/>
        <v>207000</v>
      </c>
      <c r="F31" s="5">
        <f t="shared" si="6"/>
        <v>212000</v>
      </c>
    </row>
    <row r="32" spans="1:6" ht="12.75">
      <c r="A32" s="7" t="s">
        <v>187</v>
      </c>
      <c r="B32" s="4" t="s">
        <v>188</v>
      </c>
      <c r="C32" s="5">
        <f t="shared" si="6"/>
        <v>100000</v>
      </c>
      <c r="D32" s="5">
        <f t="shared" si="6"/>
        <v>202000</v>
      </c>
      <c r="E32" s="5">
        <f t="shared" si="6"/>
        <v>207000</v>
      </c>
      <c r="F32" s="5">
        <f t="shared" si="6"/>
        <v>212000</v>
      </c>
    </row>
    <row r="33" spans="1:6" ht="12.75">
      <c r="A33" s="7" t="s">
        <v>189</v>
      </c>
      <c r="B33" s="4" t="s">
        <v>190</v>
      </c>
      <c r="C33" s="5">
        <f>C316</f>
        <v>100000</v>
      </c>
      <c r="D33" s="5">
        <f>D316</f>
        <v>202000</v>
      </c>
      <c r="E33" s="5">
        <f>E316</f>
        <v>207000</v>
      </c>
      <c r="F33" s="5">
        <f>F316</f>
        <v>212000</v>
      </c>
    </row>
    <row r="34" spans="1:6" ht="39">
      <c r="A34" s="7" t="s">
        <v>191</v>
      </c>
      <c r="B34" s="4" t="s">
        <v>192</v>
      </c>
      <c r="C34" s="5">
        <f>C38+C35</f>
        <v>51560000</v>
      </c>
      <c r="D34" s="5">
        <f>D38+D35</f>
        <v>14089000</v>
      </c>
      <c r="E34" s="5">
        <f>E38+E35</f>
        <v>14440000</v>
      </c>
      <c r="F34" s="5">
        <f>F38+F35</f>
        <v>14787000</v>
      </c>
    </row>
    <row r="35" spans="1:6" ht="12.75">
      <c r="A35" s="7" t="s">
        <v>403</v>
      </c>
      <c r="B35" s="4" t="s">
        <v>404</v>
      </c>
      <c r="C35" s="5">
        <f>C318</f>
        <v>51500000</v>
      </c>
      <c r="D35" s="5">
        <f>D318</f>
        <v>11501000</v>
      </c>
      <c r="E35" s="5">
        <f>E318</f>
        <v>11788000</v>
      </c>
      <c r="F35" s="5">
        <f>F318</f>
        <v>12071000</v>
      </c>
    </row>
    <row r="36" spans="1:6" ht="26.25">
      <c r="A36" s="7" t="s">
        <v>127</v>
      </c>
      <c r="B36" s="4" t="s">
        <v>385</v>
      </c>
      <c r="C36" s="5">
        <f>C321</f>
        <v>-10351000</v>
      </c>
      <c r="D36" s="5">
        <f>D321</f>
        <v>-22499000</v>
      </c>
      <c r="E36" s="5">
        <f>E321</f>
        <v>-21458000</v>
      </c>
      <c r="F36" s="5">
        <f>F321</f>
        <v>-20435000</v>
      </c>
    </row>
    <row r="37" spans="1:6" ht="12.75">
      <c r="A37" s="7" t="s">
        <v>37</v>
      </c>
      <c r="B37" s="4" t="s">
        <v>383</v>
      </c>
      <c r="C37" s="5">
        <f>C441</f>
        <v>10351000</v>
      </c>
      <c r="D37" s="5">
        <f>D441</f>
        <v>22499000</v>
      </c>
      <c r="E37" s="5">
        <f>E441</f>
        <v>21458000</v>
      </c>
      <c r="F37" s="5">
        <f>F441</f>
        <v>20435000</v>
      </c>
    </row>
    <row r="38" spans="1:6" ht="12.75">
      <c r="A38" s="7" t="s">
        <v>193</v>
      </c>
      <c r="B38" s="4" t="s">
        <v>194</v>
      </c>
      <c r="C38" s="5">
        <f>C319</f>
        <v>60000</v>
      </c>
      <c r="D38" s="5">
        <f>D319</f>
        <v>2588000</v>
      </c>
      <c r="E38" s="5">
        <f>E319</f>
        <v>2652000</v>
      </c>
      <c r="F38" s="5">
        <f>F319</f>
        <v>2716000</v>
      </c>
    </row>
    <row r="39" spans="1:6" ht="12.75">
      <c r="A39" s="7" t="s">
        <v>388</v>
      </c>
      <c r="B39" s="4" t="s">
        <v>389</v>
      </c>
      <c r="C39" s="5">
        <f>C40</f>
        <v>0</v>
      </c>
      <c r="D39" s="5">
        <f>D40</f>
        <v>0</v>
      </c>
      <c r="E39" s="5">
        <f>E40</f>
        <v>0</v>
      </c>
      <c r="F39" s="5">
        <f>F40</f>
        <v>0</v>
      </c>
    </row>
    <row r="40" spans="1:6" ht="12.75">
      <c r="A40" s="7" t="s">
        <v>45</v>
      </c>
      <c r="B40" s="4" t="s">
        <v>390</v>
      </c>
      <c r="C40" s="5">
        <f>C443</f>
        <v>0</v>
      </c>
      <c r="D40" s="5">
        <f>D443</f>
        <v>0</v>
      </c>
      <c r="E40" s="5">
        <f>E443</f>
        <v>0</v>
      </c>
      <c r="F40" s="5">
        <f>F443</f>
        <v>0</v>
      </c>
    </row>
    <row r="41" spans="1:6" ht="26.25">
      <c r="A41" s="7" t="s">
        <v>419</v>
      </c>
      <c r="B41" s="20">
        <v>390207</v>
      </c>
      <c r="C41" s="5"/>
      <c r="D41" s="5"/>
      <c r="E41" s="5"/>
      <c r="F41" s="5"/>
    </row>
    <row r="42" spans="1:6" ht="12.75">
      <c r="A42" s="7" t="s">
        <v>47</v>
      </c>
      <c r="B42" s="4" t="s">
        <v>48</v>
      </c>
      <c r="C42" s="5">
        <f aca="true" t="shared" si="7" ref="C42:F43">C43</f>
        <v>20209000</v>
      </c>
      <c r="D42" s="5">
        <f t="shared" si="7"/>
        <v>28746000</v>
      </c>
      <c r="E42" s="5">
        <f t="shared" si="7"/>
        <v>29415000</v>
      </c>
      <c r="F42" s="5">
        <f t="shared" si="7"/>
        <v>30072000</v>
      </c>
    </row>
    <row r="43" spans="1:6" ht="12.75">
      <c r="A43" s="7" t="s">
        <v>195</v>
      </c>
      <c r="B43" s="4" t="s">
        <v>50</v>
      </c>
      <c r="C43" s="5">
        <f t="shared" si="7"/>
        <v>20209000</v>
      </c>
      <c r="D43" s="5">
        <f t="shared" si="7"/>
        <v>28746000</v>
      </c>
      <c r="E43" s="5">
        <f t="shared" si="7"/>
        <v>29415000</v>
      </c>
      <c r="F43" s="5">
        <f t="shared" si="7"/>
        <v>30072000</v>
      </c>
    </row>
    <row r="44" spans="1:6" ht="52.5">
      <c r="A44" s="7" t="s">
        <v>196</v>
      </c>
      <c r="B44" s="4" t="s">
        <v>197</v>
      </c>
      <c r="C44" s="5">
        <f>C47+C49+C50+C51+C45+C48</f>
        <v>20209000</v>
      </c>
      <c r="D44" s="5">
        <f>D47+D49+D50+D51+D45+D48</f>
        <v>28746000</v>
      </c>
      <c r="E44" s="5">
        <f>E47+E49+E50+E51+E45+E48</f>
        <v>29415000</v>
      </c>
      <c r="F44" s="5">
        <f>F47+F49+F50+F51+F45+F48</f>
        <v>30072000</v>
      </c>
    </row>
    <row r="45" spans="1:6" ht="26.25">
      <c r="A45" s="7" t="s">
        <v>364</v>
      </c>
      <c r="B45" s="4" t="s">
        <v>366</v>
      </c>
      <c r="C45" s="5">
        <f>C46</f>
        <v>0</v>
      </c>
      <c r="D45" s="5">
        <f>D46</f>
        <v>12506000</v>
      </c>
      <c r="E45" s="5">
        <f>E46</f>
        <v>12769000</v>
      </c>
      <c r="F45" s="5">
        <f>F46</f>
        <v>13027000</v>
      </c>
    </row>
    <row r="46" spans="1:6" ht="26.25">
      <c r="A46" s="7" t="s">
        <v>365</v>
      </c>
      <c r="B46" s="4" t="s">
        <v>367</v>
      </c>
      <c r="C46" s="5">
        <f>C449</f>
        <v>0</v>
      </c>
      <c r="D46" s="5">
        <f>D449</f>
        <v>12506000</v>
      </c>
      <c r="E46" s="5">
        <f>E449</f>
        <v>12769000</v>
      </c>
      <c r="F46" s="5">
        <f>F449</f>
        <v>13027000</v>
      </c>
    </row>
    <row r="47" spans="1:6" ht="12.75">
      <c r="A47" s="7" t="s">
        <v>198</v>
      </c>
      <c r="B47" s="4" t="s">
        <v>199</v>
      </c>
      <c r="C47" s="5">
        <f aca="true" t="shared" si="8" ref="C47:F48">C325</f>
        <v>1834000</v>
      </c>
      <c r="D47" s="5">
        <f t="shared" si="8"/>
        <v>604000</v>
      </c>
      <c r="E47" s="5">
        <f t="shared" si="8"/>
        <v>619000</v>
      </c>
      <c r="F47" s="5">
        <f t="shared" si="8"/>
        <v>634000</v>
      </c>
    </row>
    <row r="48" spans="1:6" ht="12.75">
      <c r="A48" s="7" t="s">
        <v>386</v>
      </c>
      <c r="B48" s="4" t="s">
        <v>387</v>
      </c>
      <c r="C48" s="5">
        <f t="shared" si="8"/>
        <v>0</v>
      </c>
      <c r="D48" s="5">
        <f t="shared" si="8"/>
        <v>1118000</v>
      </c>
      <c r="E48" s="5">
        <f t="shared" si="8"/>
        <v>1146000</v>
      </c>
      <c r="F48" s="5">
        <f t="shared" si="8"/>
        <v>1173000</v>
      </c>
    </row>
    <row r="49" spans="1:6" ht="12.75">
      <c r="A49" s="7" t="s">
        <v>200</v>
      </c>
      <c r="B49" s="4" t="s">
        <v>201</v>
      </c>
      <c r="C49" s="5">
        <f aca="true" t="shared" si="9" ref="C49:F50">C450</f>
        <v>16221000</v>
      </c>
      <c r="D49" s="5">
        <f t="shared" si="9"/>
        <v>13988000</v>
      </c>
      <c r="E49" s="5">
        <f t="shared" si="9"/>
        <v>14338000</v>
      </c>
      <c r="F49" s="5">
        <f t="shared" si="9"/>
        <v>14682000</v>
      </c>
    </row>
    <row r="50" spans="1:6" ht="39">
      <c r="A50" s="7" t="s">
        <v>202</v>
      </c>
      <c r="B50" s="4" t="s">
        <v>203</v>
      </c>
      <c r="C50" s="5">
        <f t="shared" si="9"/>
        <v>2154000</v>
      </c>
      <c r="D50" s="5">
        <f t="shared" si="9"/>
        <v>530000</v>
      </c>
      <c r="E50" s="5">
        <f t="shared" si="9"/>
        <v>543000</v>
      </c>
      <c r="F50" s="5">
        <f t="shared" si="9"/>
        <v>556000</v>
      </c>
    </row>
    <row r="51" spans="1:6" ht="26.25">
      <c r="A51" s="7" t="s">
        <v>204</v>
      </c>
      <c r="B51" s="4" t="s">
        <v>205</v>
      </c>
      <c r="C51" s="5">
        <f>C327</f>
        <v>0</v>
      </c>
      <c r="D51" s="5">
        <f>D327</f>
        <v>0</v>
      </c>
      <c r="E51" s="5">
        <f>E327</f>
        <v>0</v>
      </c>
      <c r="F51" s="5">
        <f>F327</f>
        <v>0</v>
      </c>
    </row>
    <row r="52" spans="1:6" ht="12.75">
      <c r="A52" s="7" t="s">
        <v>415</v>
      </c>
      <c r="B52" s="4" t="s">
        <v>416</v>
      </c>
      <c r="C52" s="5"/>
      <c r="D52" s="5"/>
      <c r="E52" s="5"/>
      <c r="F52" s="5"/>
    </row>
    <row r="53" spans="1:6" ht="12.75">
      <c r="A53" s="7" t="s">
        <v>206</v>
      </c>
      <c r="B53" s="4" t="s">
        <v>207</v>
      </c>
      <c r="C53" s="5">
        <f>C54</f>
        <v>0</v>
      </c>
      <c r="D53" s="5">
        <f>D54</f>
        <v>43000</v>
      </c>
      <c r="E53" s="5">
        <f>E54</f>
        <v>44000</v>
      </c>
      <c r="F53" s="5">
        <f>F54</f>
        <v>45000</v>
      </c>
    </row>
    <row r="54" spans="1:6" ht="26.25">
      <c r="A54" s="7" t="s">
        <v>208</v>
      </c>
      <c r="B54" s="4" t="s">
        <v>209</v>
      </c>
      <c r="C54" s="5">
        <f>C453</f>
        <v>0</v>
      </c>
      <c r="D54" s="5">
        <f>D453</f>
        <v>43000</v>
      </c>
      <c r="E54" s="5">
        <f>E453</f>
        <v>44000</v>
      </c>
      <c r="F54" s="5">
        <f>F453</f>
        <v>45000</v>
      </c>
    </row>
    <row r="55" spans="1:6" ht="26.25">
      <c r="A55" s="7" t="s">
        <v>210</v>
      </c>
      <c r="B55" s="4" t="s">
        <v>211</v>
      </c>
      <c r="C55" s="5">
        <f>C56+C60</f>
        <v>82549000</v>
      </c>
      <c r="D55" s="5">
        <f>D56+D60</f>
        <v>55553000</v>
      </c>
      <c r="E55" s="5">
        <f>E56+E60</f>
        <v>56729000</v>
      </c>
      <c r="F55" s="5">
        <f>F56+F60</f>
        <v>57887000</v>
      </c>
    </row>
    <row r="56" spans="1:6" ht="26.25">
      <c r="A56" s="7" t="s">
        <v>212</v>
      </c>
      <c r="B56" s="4" t="s">
        <v>213</v>
      </c>
      <c r="C56" s="5">
        <f>C57+C58+C59</f>
        <v>80242000</v>
      </c>
      <c r="D56" s="5">
        <f>D57+D58+D59</f>
        <v>52265000</v>
      </c>
      <c r="E56" s="5">
        <f>E57+E58+E59</f>
        <v>53409000</v>
      </c>
      <c r="F56" s="5">
        <f>F57+F58+F59</f>
        <v>54535000</v>
      </c>
    </row>
    <row r="57" spans="1:6" ht="12.75">
      <c r="A57" s="7" t="s">
        <v>214</v>
      </c>
      <c r="B57" s="4" t="s">
        <v>215</v>
      </c>
      <c r="C57" s="5">
        <f aca="true" t="shared" si="10" ref="C57:F59">C456</f>
        <v>11763000</v>
      </c>
      <c r="D57" s="5">
        <f t="shared" si="10"/>
        <v>3997000</v>
      </c>
      <c r="E57" s="5">
        <f t="shared" si="10"/>
        <v>4047000</v>
      </c>
      <c r="F57" s="5">
        <f t="shared" si="10"/>
        <v>4096000</v>
      </c>
    </row>
    <row r="58" spans="1:6" ht="12.75">
      <c r="A58" s="7" t="s">
        <v>393</v>
      </c>
      <c r="B58" s="4" t="s">
        <v>395</v>
      </c>
      <c r="C58" s="5">
        <f t="shared" si="10"/>
        <v>0</v>
      </c>
      <c r="D58" s="5">
        <f t="shared" si="10"/>
        <v>3698000</v>
      </c>
      <c r="E58" s="5">
        <f t="shared" si="10"/>
        <v>3702000</v>
      </c>
      <c r="F58" s="5">
        <f t="shared" si="10"/>
        <v>3707000</v>
      </c>
    </row>
    <row r="59" spans="1:6" ht="12.75">
      <c r="A59" s="7" t="s">
        <v>417</v>
      </c>
      <c r="B59" s="4" t="s">
        <v>418</v>
      </c>
      <c r="C59" s="5">
        <f t="shared" si="10"/>
        <v>68479000</v>
      </c>
      <c r="D59" s="5">
        <f t="shared" si="10"/>
        <v>44570000</v>
      </c>
      <c r="E59" s="5">
        <f t="shared" si="10"/>
        <v>45660000</v>
      </c>
      <c r="F59" s="5">
        <f t="shared" si="10"/>
        <v>46732000</v>
      </c>
    </row>
    <row r="60" spans="1:6" ht="12.75">
      <c r="A60" s="7" t="s">
        <v>216</v>
      </c>
      <c r="B60" s="4" t="s">
        <v>217</v>
      </c>
      <c r="C60" s="5">
        <f>C61+C62</f>
        <v>2307000</v>
      </c>
      <c r="D60" s="5">
        <f>D61+D62</f>
        <v>3288000</v>
      </c>
      <c r="E60" s="5">
        <f>E61+E62</f>
        <v>3320000</v>
      </c>
      <c r="F60" s="5">
        <f>F61+F62</f>
        <v>3352000</v>
      </c>
    </row>
    <row r="61" spans="1:6" ht="12.75">
      <c r="A61" s="7" t="s">
        <v>214</v>
      </c>
      <c r="B61" s="4" t="s">
        <v>218</v>
      </c>
      <c r="C61" s="5">
        <f aca="true" t="shared" si="11" ref="C61:F62">C460</f>
        <v>2307000</v>
      </c>
      <c r="D61" s="5">
        <f t="shared" si="11"/>
        <v>2022000</v>
      </c>
      <c r="E61" s="5">
        <f t="shared" si="11"/>
        <v>2048000</v>
      </c>
      <c r="F61" s="5">
        <f t="shared" si="11"/>
        <v>2073000</v>
      </c>
    </row>
    <row r="62" spans="1:6" ht="12.75">
      <c r="A62" s="7" t="s">
        <v>393</v>
      </c>
      <c r="B62" s="4" t="s">
        <v>394</v>
      </c>
      <c r="C62" s="5">
        <f t="shared" si="11"/>
        <v>0</v>
      </c>
      <c r="D62" s="5">
        <f t="shared" si="11"/>
        <v>1266000</v>
      </c>
      <c r="E62" s="5">
        <f t="shared" si="11"/>
        <v>1272000</v>
      </c>
      <c r="F62" s="5">
        <f t="shared" si="11"/>
        <v>1279000</v>
      </c>
    </row>
    <row r="63" spans="1:9" ht="12.75">
      <c r="A63" s="7" t="s">
        <v>219</v>
      </c>
      <c r="B63" s="4" t="s">
        <v>220</v>
      </c>
      <c r="C63" s="5">
        <f>C84+C99+C107+C117+C131+C149+C182+C217+C222+C239+C242+C273+C65</f>
        <v>499820000</v>
      </c>
      <c r="D63" s="5">
        <f>D84+D99+D107+D117+D131+D149+D182+D217+D222+D239+D242+D273+D65</f>
        <v>426656000</v>
      </c>
      <c r="E63" s="5">
        <f>E84+E99+E107+E117+E131+E149+E182+E217+E222+E239+E242+E273+E65</f>
        <v>430972000</v>
      </c>
      <c r="F63" s="5">
        <f>F84+F99+F107+F117+F131+F149+F182+F217+F222+F239+F242+F273+F65</f>
        <v>435225000</v>
      </c>
      <c r="G63" s="12"/>
      <c r="H63" s="12"/>
      <c r="I63" s="12"/>
    </row>
    <row r="64" spans="1:7" ht="12.75">
      <c r="A64" s="7" t="s">
        <v>302</v>
      </c>
      <c r="B64" s="4" t="s">
        <v>303</v>
      </c>
      <c r="C64" s="5">
        <f>C65+C84+C99</f>
        <v>44986000</v>
      </c>
      <c r="D64" s="5">
        <f>D65+D84+D99</f>
        <v>41427000</v>
      </c>
      <c r="E64" s="5">
        <f>E65+E84+E99</f>
        <v>42458000</v>
      </c>
      <c r="F64" s="5">
        <f>F65+F84+F99</f>
        <v>43480000</v>
      </c>
      <c r="G64" s="12"/>
    </row>
    <row r="65" spans="1:7" ht="12.75">
      <c r="A65" s="7" t="s">
        <v>304</v>
      </c>
      <c r="B65" s="4" t="s">
        <v>278</v>
      </c>
      <c r="C65" s="5">
        <f>C66+C71</f>
        <v>32965000</v>
      </c>
      <c r="D65" s="5">
        <f>D66+D71</f>
        <v>28778000</v>
      </c>
      <c r="E65" s="5">
        <f>E66+E71</f>
        <v>29495000</v>
      </c>
      <c r="F65" s="5">
        <f>F66+F71</f>
        <v>30206000</v>
      </c>
      <c r="G65" s="12"/>
    </row>
    <row r="66" spans="1:7" ht="12.75">
      <c r="A66" s="7" t="s">
        <v>221</v>
      </c>
      <c r="B66" s="4" t="s">
        <v>222</v>
      </c>
      <c r="C66" s="5">
        <f>C67+C68+C69</f>
        <v>30350000</v>
      </c>
      <c r="D66" s="5">
        <f>D67+D68+D69</f>
        <v>26317000</v>
      </c>
      <c r="E66" s="5">
        <f>E67+E68+E69</f>
        <v>26973000</v>
      </c>
      <c r="F66" s="5">
        <f>F67+F68+F69</f>
        <v>27623000</v>
      </c>
      <c r="G66" s="12"/>
    </row>
    <row r="67" spans="1:6" ht="12.75">
      <c r="A67" s="7" t="s">
        <v>78</v>
      </c>
      <c r="B67" s="4" t="s">
        <v>79</v>
      </c>
      <c r="C67" s="5">
        <f aca="true" t="shared" si="12" ref="C67:E68">C333</f>
        <v>21000000</v>
      </c>
      <c r="D67" s="5">
        <f t="shared" si="12"/>
        <v>21804000</v>
      </c>
      <c r="E67" s="5">
        <f t="shared" si="12"/>
        <v>22348000</v>
      </c>
      <c r="F67" s="5">
        <f>F333</f>
        <v>22886000</v>
      </c>
    </row>
    <row r="68" spans="1:7" ht="26.25">
      <c r="A68" s="7" t="s">
        <v>80</v>
      </c>
      <c r="B68" s="4" t="s">
        <v>81</v>
      </c>
      <c r="C68" s="5">
        <f t="shared" si="12"/>
        <v>9180000</v>
      </c>
      <c r="D68" s="5">
        <f t="shared" si="12"/>
        <v>4344000</v>
      </c>
      <c r="E68" s="5">
        <f t="shared" si="12"/>
        <v>4452000</v>
      </c>
      <c r="F68" s="5">
        <f>F334</f>
        <v>4559000</v>
      </c>
      <c r="G68" s="12"/>
    </row>
    <row r="69" spans="1:6" ht="26.25">
      <c r="A69" s="7" t="s">
        <v>82</v>
      </c>
      <c r="B69" s="4" t="s">
        <v>83</v>
      </c>
      <c r="C69" s="5">
        <f>C70</f>
        <v>170000</v>
      </c>
      <c r="D69" s="5">
        <f>D70</f>
        <v>169000</v>
      </c>
      <c r="E69" s="5">
        <f>E70</f>
        <v>173000</v>
      </c>
      <c r="F69" s="5">
        <f>F70</f>
        <v>178000</v>
      </c>
    </row>
    <row r="70" spans="1:6" ht="12.75">
      <c r="A70" s="7" t="s">
        <v>86</v>
      </c>
      <c r="B70" s="4" t="s">
        <v>87</v>
      </c>
      <c r="C70" s="5">
        <f>C336</f>
        <v>170000</v>
      </c>
      <c r="D70" s="5">
        <f>D336</f>
        <v>169000</v>
      </c>
      <c r="E70" s="5">
        <f>E336</f>
        <v>173000</v>
      </c>
      <c r="F70" s="5">
        <f>F336</f>
        <v>178000</v>
      </c>
    </row>
    <row r="71" spans="1:6" ht="12.75">
      <c r="A71" s="7" t="s">
        <v>274</v>
      </c>
      <c r="B71" s="4" t="s">
        <v>89</v>
      </c>
      <c r="C71" s="5">
        <f>C72+C80</f>
        <v>2615000</v>
      </c>
      <c r="D71" s="5">
        <f>D72+D80</f>
        <v>2461000</v>
      </c>
      <c r="E71" s="5">
        <f>E72+E80</f>
        <v>2522000</v>
      </c>
      <c r="F71" s="5">
        <f>F72+F80</f>
        <v>2583000</v>
      </c>
    </row>
    <row r="72" spans="1:6" ht="26.25">
      <c r="A72" s="7" t="s">
        <v>90</v>
      </c>
      <c r="B72" s="4" t="s">
        <v>91</v>
      </c>
      <c r="C72" s="5">
        <f>C73+C76</f>
        <v>1882000</v>
      </c>
      <c r="D72" s="5">
        <f>D73+D76</f>
        <v>1095000</v>
      </c>
      <c r="E72" s="5">
        <f>E73+E76</f>
        <v>1122000</v>
      </c>
      <c r="F72" s="5">
        <f>F73+F76</f>
        <v>1149000</v>
      </c>
    </row>
    <row r="73" spans="1:6" ht="12.75">
      <c r="A73" s="7" t="s">
        <v>92</v>
      </c>
      <c r="B73" s="4" t="s">
        <v>93</v>
      </c>
      <c r="C73" s="5">
        <f>C74+C75</f>
        <v>0</v>
      </c>
      <c r="D73" s="5">
        <f>D74+D75</f>
        <v>0</v>
      </c>
      <c r="E73" s="5">
        <f>E74+E75</f>
        <v>0</v>
      </c>
      <c r="F73" s="5">
        <f>F74+F75</f>
        <v>0</v>
      </c>
    </row>
    <row r="74" spans="1:6" ht="12.75">
      <c r="A74" s="7" t="s">
        <v>94</v>
      </c>
      <c r="B74" s="4" t="s">
        <v>95</v>
      </c>
      <c r="C74" s="5">
        <f aca="true" t="shared" si="13" ref="C74:E75">C468</f>
        <v>0</v>
      </c>
      <c r="D74" s="5">
        <f t="shared" si="13"/>
        <v>0</v>
      </c>
      <c r="E74" s="5">
        <f t="shared" si="13"/>
        <v>0</v>
      </c>
      <c r="F74" s="5">
        <f>F468</f>
        <v>0</v>
      </c>
    </row>
    <row r="75" spans="1:6" ht="12.75">
      <c r="A75" s="7" t="s">
        <v>96</v>
      </c>
      <c r="B75" s="4" t="s">
        <v>97</v>
      </c>
      <c r="C75" s="5">
        <f t="shared" si="13"/>
        <v>0</v>
      </c>
      <c r="D75" s="5">
        <f t="shared" si="13"/>
        <v>0</v>
      </c>
      <c r="E75" s="5">
        <f t="shared" si="13"/>
        <v>0</v>
      </c>
      <c r="F75" s="5">
        <f>F469</f>
        <v>0</v>
      </c>
    </row>
    <row r="76" spans="1:6" ht="12.75">
      <c r="A76" s="7" t="s">
        <v>298</v>
      </c>
      <c r="B76" s="4" t="s">
        <v>299</v>
      </c>
      <c r="C76" s="5">
        <f>C77+C78+C79</f>
        <v>1882000</v>
      </c>
      <c r="D76" s="5">
        <f>D77+D78+D79</f>
        <v>1095000</v>
      </c>
      <c r="E76" s="5">
        <f>E77+E78+E79</f>
        <v>1122000</v>
      </c>
      <c r="F76" s="5">
        <f>F77+F78+F79</f>
        <v>1149000</v>
      </c>
    </row>
    <row r="77" spans="1:6" ht="12.75">
      <c r="A77" s="7" t="s">
        <v>94</v>
      </c>
      <c r="B77" s="4" t="s">
        <v>300</v>
      </c>
      <c r="C77" s="5">
        <f aca="true" t="shared" si="14" ref="C77:E78">C471</f>
        <v>279000</v>
      </c>
      <c r="D77" s="5">
        <f t="shared" si="14"/>
        <v>164000</v>
      </c>
      <c r="E77" s="5">
        <f t="shared" si="14"/>
        <v>168000</v>
      </c>
      <c r="F77" s="5">
        <f>F471</f>
        <v>172000</v>
      </c>
    </row>
    <row r="78" spans="1:6" ht="12.75">
      <c r="A78" s="7" t="s">
        <v>96</v>
      </c>
      <c r="B78" s="4" t="s">
        <v>301</v>
      </c>
      <c r="C78" s="5">
        <f t="shared" si="14"/>
        <v>1581000</v>
      </c>
      <c r="D78" s="5">
        <f t="shared" si="14"/>
        <v>931000</v>
      </c>
      <c r="E78" s="5">
        <f t="shared" si="14"/>
        <v>954000</v>
      </c>
      <c r="F78" s="5">
        <f>F472</f>
        <v>977000</v>
      </c>
    </row>
    <row r="79" spans="1:6" ht="12.75">
      <c r="A79" s="7" t="s">
        <v>295</v>
      </c>
      <c r="B79" s="4" t="s">
        <v>402</v>
      </c>
      <c r="C79" s="5">
        <f>C473</f>
        <v>22000</v>
      </c>
      <c r="D79" s="5">
        <f>D473</f>
        <v>0</v>
      </c>
      <c r="E79" s="5">
        <f>E473</f>
        <v>0</v>
      </c>
      <c r="F79" s="5">
        <f>F473</f>
        <v>0</v>
      </c>
    </row>
    <row r="80" spans="1:6" ht="12.75">
      <c r="A80" s="7" t="s">
        <v>98</v>
      </c>
      <c r="B80" s="4" t="s">
        <v>99</v>
      </c>
      <c r="C80" s="5">
        <f aca="true" t="shared" si="15" ref="C80:F82">C81</f>
        <v>733000</v>
      </c>
      <c r="D80" s="5">
        <f t="shared" si="15"/>
        <v>1366000</v>
      </c>
      <c r="E80" s="5">
        <f t="shared" si="15"/>
        <v>1400000</v>
      </c>
      <c r="F80" s="5">
        <f t="shared" si="15"/>
        <v>1434000</v>
      </c>
    </row>
    <row r="81" spans="1:6" ht="12.75">
      <c r="A81" s="7" t="s">
        <v>100</v>
      </c>
      <c r="B81" s="4" t="s">
        <v>101</v>
      </c>
      <c r="C81" s="5">
        <f t="shared" si="15"/>
        <v>733000</v>
      </c>
      <c r="D81" s="5">
        <f t="shared" si="15"/>
        <v>1366000</v>
      </c>
      <c r="E81" s="5">
        <f t="shared" si="15"/>
        <v>1400000</v>
      </c>
      <c r="F81" s="5">
        <f t="shared" si="15"/>
        <v>1434000</v>
      </c>
    </row>
    <row r="82" spans="1:6" ht="12.75">
      <c r="A82" s="7" t="s">
        <v>102</v>
      </c>
      <c r="B82" s="4" t="s">
        <v>103</v>
      </c>
      <c r="C82" s="5">
        <f t="shared" si="15"/>
        <v>733000</v>
      </c>
      <c r="D82" s="5">
        <f t="shared" si="15"/>
        <v>1366000</v>
      </c>
      <c r="E82" s="5">
        <f t="shared" si="15"/>
        <v>1400000</v>
      </c>
      <c r="F82" s="5">
        <f t="shared" si="15"/>
        <v>1434000</v>
      </c>
    </row>
    <row r="83" spans="1:6" ht="12.75">
      <c r="A83" s="7" t="s">
        <v>110</v>
      </c>
      <c r="B83" s="4" t="s">
        <v>111</v>
      </c>
      <c r="C83" s="5">
        <f>C477</f>
        <v>733000</v>
      </c>
      <c r="D83" s="5">
        <f>D477</f>
        <v>1366000</v>
      </c>
      <c r="E83" s="5">
        <f>E477</f>
        <v>1400000</v>
      </c>
      <c r="F83" s="5">
        <f>F477</f>
        <v>1434000</v>
      </c>
    </row>
    <row r="84" spans="1:6" ht="12.75">
      <c r="A84" s="7" t="s">
        <v>305</v>
      </c>
      <c r="B84" s="4" t="s">
        <v>306</v>
      </c>
      <c r="C84" s="5">
        <f>C85+C91</f>
        <v>11155000</v>
      </c>
      <c r="D84" s="5">
        <f>D85+D91</f>
        <v>11449000</v>
      </c>
      <c r="E84" s="5">
        <f>E85+E91</f>
        <v>11734000</v>
      </c>
      <c r="F84" s="5">
        <f>F85+F91</f>
        <v>12014000</v>
      </c>
    </row>
    <row r="85" spans="1:6" ht="12.75">
      <c r="A85" s="7" t="s">
        <v>221</v>
      </c>
      <c r="B85" s="4" t="s">
        <v>222</v>
      </c>
      <c r="C85" s="5">
        <f>C86+C87+C88</f>
        <v>10645000</v>
      </c>
      <c r="D85" s="5">
        <f>D86+D87+D88</f>
        <v>11390000</v>
      </c>
      <c r="E85" s="5">
        <f>E86+E87+E88</f>
        <v>11674000</v>
      </c>
      <c r="F85" s="5">
        <f>F86+F87+F88</f>
        <v>11952000</v>
      </c>
    </row>
    <row r="86" spans="1:6" ht="12.75">
      <c r="A86" s="7" t="s">
        <v>78</v>
      </c>
      <c r="B86" s="4" t="s">
        <v>79</v>
      </c>
      <c r="C86" s="5">
        <f aca="true" t="shared" si="16" ref="C86:E87">C339</f>
        <v>797000</v>
      </c>
      <c r="D86" s="5">
        <f t="shared" si="16"/>
        <v>857000</v>
      </c>
      <c r="E86" s="5">
        <f t="shared" si="16"/>
        <v>879000</v>
      </c>
      <c r="F86" s="5">
        <f>F339</f>
        <v>900000</v>
      </c>
    </row>
    <row r="87" spans="1:6" ht="26.25">
      <c r="A87" s="7" t="s">
        <v>80</v>
      </c>
      <c r="B87" s="4" t="s">
        <v>81</v>
      </c>
      <c r="C87" s="5">
        <f t="shared" si="16"/>
        <v>890000</v>
      </c>
      <c r="D87" s="5">
        <f t="shared" si="16"/>
        <v>844000</v>
      </c>
      <c r="E87" s="5">
        <f t="shared" si="16"/>
        <v>864000</v>
      </c>
      <c r="F87" s="5">
        <f>F340</f>
        <v>882000</v>
      </c>
    </row>
    <row r="88" spans="1:6" ht="12.75">
      <c r="A88" s="7" t="s">
        <v>232</v>
      </c>
      <c r="B88" s="4" t="s">
        <v>233</v>
      </c>
      <c r="C88" s="5">
        <f aca="true" t="shared" si="17" ref="C88:F89">C89</f>
        <v>8958000</v>
      </c>
      <c r="D88" s="5">
        <f t="shared" si="17"/>
        <v>9689000</v>
      </c>
      <c r="E88" s="5">
        <f t="shared" si="17"/>
        <v>9931000</v>
      </c>
      <c r="F88" s="5">
        <f t="shared" si="17"/>
        <v>10170000</v>
      </c>
    </row>
    <row r="89" spans="1:6" ht="39">
      <c r="A89" s="7" t="s">
        <v>234</v>
      </c>
      <c r="B89" s="4" t="s">
        <v>235</v>
      </c>
      <c r="C89" s="5">
        <f t="shared" si="17"/>
        <v>8958000</v>
      </c>
      <c r="D89" s="5">
        <f t="shared" si="17"/>
        <v>9689000</v>
      </c>
      <c r="E89" s="5">
        <f t="shared" si="17"/>
        <v>9931000</v>
      </c>
      <c r="F89" s="5">
        <f t="shared" si="17"/>
        <v>10170000</v>
      </c>
    </row>
    <row r="90" spans="1:6" ht="12.75">
      <c r="A90" s="7" t="s">
        <v>236</v>
      </c>
      <c r="B90" s="4" t="s">
        <v>237</v>
      </c>
      <c r="C90" s="5">
        <f>C343</f>
        <v>8958000</v>
      </c>
      <c r="D90" s="5">
        <f>D343</f>
        <v>9689000</v>
      </c>
      <c r="E90" s="5">
        <f>E343</f>
        <v>9931000</v>
      </c>
      <c r="F90" s="5">
        <f>F343</f>
        <v>10170000</v>
      </c>
    </row>
    <row r="91" spans="1:6" ht="12.75">
      <c r="A91" s="7" t="s">
        <v>274</v>
      </c>
      <c r="B91" s="4" t="s">
        <v>89</v>
      </c>
      <c r="C91" s="5">
        <f>C92+C95</f>
        <v>510000</v>
      </c>
      <c r="D91" s="5">
        <f>D92+D95</f>
        <v>59000</v>
      </c>
      <c r="E91" s="5">
        <f>E92+E95</f>
        <v>60000</v>
      </c>
      <c r="F91" s="5">
        <f>F92+F95</f>
        <v>62000</v>
      </c>
    </row>
    <row r="92" spans="1:6" ht="12.75">
      <c r="A92" s="7" t="s">
        <v>275</v>
      </c>
      <c r="B92" s="4" t="s">
        <v>276</v>
      </c>
      <c r="C92" s="5">
        <f aca="true" t="shared" si="18" ref="C92:F93">C93</f>
        <v>153000</v>
      </c>
      <c r="D92" s="5">
        <f t="shared" si="18"/>
        <v>17000</v>
      </c>
      <c r="E92" s="5">
        <f t="shared" si="18"/>
        <v>17000</v>
      </c>
      <c r="F92" s="5">
        <f t="shared" si="18"/>
        <v>18000</v>
      </c>
    </row>
    <row r="93" spans="1:6" ht="12.75">
      <c r="A93" s="7" t="s">
        <v>277</v>
      </c>
      <c r="B93" s="4" t="s">
        <v>278</v>
      </c>
      <c r="C93" s="5">
        <f t="shared" si="18"/>
        <v>153000</v>
      </c>
      <c r="D93" s="5">
        <f t="shared" si="18"/>
        <v>17000</v>
      </c>
      <c r="E93" s="5">
        <f t="shared" si="18"/>
        <v>17000</v>
      </c>
      <c r="F93" s="5">
        <f t="shared" si="18"/>
        <v>18000</v>
      </c>
    </row>
    <row r="94" spans="1:6" ht="12.75">
      <c r="A94" s="7" t="s">
        <v>281</v>
      </c>
      <c r="B94" s="4" t="s">
        <v>282</v>
      </c>
      <c r="C94" s="5">
        <f>C482</f>
        <v>153000</v>
      </c>
      <c r="D94" s="5">
        <f>D482</f>
        <v>17000</v>
      </c>
      <c r="E94" s="5">
        <f>E482</f>
        <v>17000</v>
      </c>
      <c r="F94" s="5">
        <f>F482</f>
        <v>18000</v>
      </c>
    </row>
    <row r="95" spans="1:6" ht="12.75">
      <c r="A95" s="7" t="s">
        <v>98</v>
      </c>
      <c r="B95" s="4" t="s">
        <v>99</v>
      </c>
      <c r="C95" s="5">
        <f aca="true" t="shared" si="19" ref="C95:F97">C96</f>
        <v>357000</v>
      </c>
      <c r="D95" s="5">
        <f t="shared" si="19"/>
        <v>42000</v>
      </c>
      <c r="E95" s="5">
        <f t="shared" si="19"/>
        <v>43000</v>
      </c>
      <c r="F95" s="5">
        <f t="shared" si="19"/>
        <v>44000</v>
      </c>
    </row>
    <row r="96" spans="1:6" ht="12.75">
      <c r="A96" s="7" t="s">
        <v>100</v>
      </c>
      <c r="B96" s="4" t="s">
        <v>101</v>
      </c>
      <c r="C96" s="5">
        <f t="shared" si="19"/>
        <v>357000</v>
      </c>
      <c r="D96" s="5">
        <f t="shared" si="19"/>
        <v>42000</v>
      </c>
      <c r="E96" s="5">
        <f t="shared" si="19"/>
        <v>43000</v>
      </c>
      <c r="F96" s="5">
        <f t="shared" si="19"/>
        <v>44000</v>
      </c>
    </row>
    <row r="97" spans="1:6" ht="12.75">
      <c r="A97" s="7" t="s">
        <v>102</v>
      </c>
      <c r="B97" s="4" t="s">
        <v>103</v>
      </c>
      <c r="C97" s="5">
        <f t="shared" si="19"/>
        <v>357000</v>
      </c>
      <c r="D97" s="5">
        <f t="shared" si="19"/>
        <v>42000</v>
      </c>
      <c r="E97" s="5">
        <f t="shared" si="19"/>
        <v>43000</v>
      </c>
      <c r="F97" s="5">
        <f t="shared" si="19"/>
        <v>44000</v>
      </c>
    </row>
    <row r="98" spans="1:6" ht="12.75">
      <c r="A98" s="7" t="s">
        <v>110</v>
      </c>
      <c r="B98" s="4" t="s">
        <v>111</v>
      </c>
      <c r="C98" s="5">
        <f>C486</f>
        <v>357000</v>
      </c>
      <c r="D98" s="5">
        <f>D486</f>
        <v>42000</v>
      </c>
      <c r="E98" s="5">
        <f>E486</f>
        <v>43000</v>
      </c>
      <c r="F98" s="5">
        <f>F486</f>
        <v>44000</v>
      </c>
    </row>
    <row r="99" spans="1:6" ht="12.75">
      <c r="A99" s="7" t="s">
        <v>307</v>
      </c>
      <c r="B99" s="4" t="s">
        <v>308</v>
      </c>
      <c r="C99" s="5">
        <f aca="true" t="shared" si="20" ref="C99:F100">C100</f>
        <v>866000</v>
      </c>
      <c r="D99" s="5">
        <f t="shared" si="20"/>
        <v>1200000</v>
      </c>
      <c r="E99" s="5">
        <f t="shared" si="20"/>
        <v>1229000</v>
      </c>
      <c r="F99" s="5">
        <f t="shared" si="20"/>
        <v>1260000</v>
      </c>
    </row>
    <row r="100" spans="1:6" ht="12.75">
      <c r="A100" s="7" t="s">
        <v>221</v>
      </c>
      <c r="B100" s="4" t="s">
        <v>222</v>
      </c>
      <c r="C100" s="5">
        <f t="shared" si="20"/>
        <v>866000</v>
      </c>
      <c r="D100" s="5">
        <f t="shared" si="20"/>
        <v>1200000</v>
      </c>
      <c r="E100" s="5">
        <f t="shared" si="20"/>
        <v>1229000</v>
      </c>
      <c r="F100" s="5">
        <f t="shared" si="20"/>
        <v>1260000</v>
      </c>
    </row>
    <row r="101" spans="1:6" ht="12.75">
      <c r="A101" s="7" t="s">
        <v>223</v>
      </c>
      <c r="B101" s="4" t="s">
        <v>224</v>
      </c>
      <c r="C101" s="5">
        <f>C102+C104</f>
        <v>866000</v>
      </c>
      <c r="D101" s="5">
        <f>D102+D104</f>
        <v>1200000</v>
      </c>
      <c r="E101" s="5">
        <f>E102+E104</f>
        <v>1229000</v>
      </c>
      <c r="F101" s="5">
        <f>F102+F104</f>
        <v>1260000</v>
      </c>
    </row>
    <row r="102" spans="1:6" ht="12.75">
      <c r="A102" s="7" t="s">
        <v>225</v>
      </c>
      <c r="B102" s="4" t="s">
        <v>226</v>
      </c>
      <c r="C102" s="5">
        <f>C103</f>
        <v>706000</v>
      </c>
      <c r="D102" s="5">
        <f>D103</f>
        <v>1030000</v>
      </c>
      <c r="E102" s="5">
        <f>E103</f>
        <v>1055000</v>
      </c>
      <c r="F102" s="5">
        <f>F103</f>
        <v>1081000</v>
      </c>
    </row>
    <row r="103" spans="1:6" ht="12.75">
      <c r="A103" s="7" t="s">
        <v>227</v>
      </c>
      <c r="B103" s="4" t="s">
        <v>228</v>
      </c>
      <c r="C103" s="5">
        <f>C348</f>
        <v>706000</v>
      </c>
      <c r="D103" s="5">
        <f>D348</f>
        <v>1030000</v>
      </c>
      <c r="E103" s="5">
        <f>E348</f>
        <v>1055000</v>
      </c>
      <c r="F103" s="5">
        <f>F348</f>
        <v>1081000</v>
      </c>
    </row>
    <row r="104" spans="1:6" ht="12.75">
      <c r="A104" s="7" t="s">
        <v>229</v>
      </c>
      <c r="B104" s="4" t="s">
        <v>176</v>
      </c>
      <c r="C104" s="5">
        <f>C105</f>
        <v>160000</v>
      </c>
      <c r="D104" s="5">
        <f>D105</f>
        <v>170000</v>
      </c>
      <c r="E104" s="5">
        <f>E105</f>
        <v>174000</v>
      </c>
      <c r="F104" s="5">
        <f>F105</f>
        <v>179000</v>
      </c>
    </row>
    <row r="105" spans="1:6" ht="12.75">
      <c r="A105" s="7" t="s">
        <v>230</v>
      </c>
      <c r="B105" s="4" t="s">
        <v>231</v>
      </c>
      <c r="C105" s="5">
        <f>C350</f>
        <v>160000</v>
      </c>
      <c r="D105" s="5">
        <f>D350</f>
        <v>170000</v>
      </c>
      <c r="E105" s="5">
        <f>E350</f>
        <v>174000</v>
      </c>
      <c r="F105" s="5">
        <f>F350</f>
        <v>179000</v>
      </c>
    </row>
    <row r="106" spans="1:6" ht="12.75">
      <c r="A106" s="7" t="s">
        <v>309</v>
      </c>
      <c r="B106" s="4" t="s">
        <v>310</v>
      </c>
      <c r="C106" s="5">
        <f>C107</f>
        <v>443000</v>
      </c>
      <c r="D106" s="5">
        <f>D107</f>
        <v>505000</v>
      </c>
      <c r="E106" s="5">
        <f>E107</f>
        <v>519000</v>
      </c>
      <c r="F106" s="5">
        <f>F107</f>
        <v>533000</v>
      </c>
    </row>
    <row r="107" spans="1:6" ht="12.75">
      <c r="A107" s="7" t="s">
        <v>311</v>
      </c>
      <c r="B107" s="4" t="s">
        <v>312</v>
      </c>
      <c r="C107" s="5">
        <f>C108+C110</f>
        <v>443000</v>
      </c>
      <c r="D107" s="5">
        <f>D108+D110</f>
        <v>505000</v>
      </c>
      <c r="E107" s="5">
        <f>E108+E110</f>
        <v>519000</v>
      </c>
      <c r="F107" s="5">
        <f>F108+F110</f>
        <v>533000</v>
      </c>
    </row>
    <row r="108" spans="1:6" ht="12.75">
      <c r="A108" s="7" t="s">
        <v>221</v>
      </c>
      <c r="B108" s="4" t="s">
        <v>222</v>
      </c>
      <c r="C108" s="5">
        <f>C109</f>
        <v>435000</v>
      </c>
      <c r="D108" s="5">
        <f>D109</f>
        <v>322000</v>
      </c>
      <c r="E108" s="5">
        <f>E109</f>
        <v>331000</v>
      </c>
      <c r="F108" s="5">
        <f>F109</f>
        <v>341000</v>
      </c>
    </row>
    <row r="109" spans="1:6" ht="26.25">
      <c r="A109" s="7" t="s">
        <v>80</v>
      </c>
      <c r="B109" s="4" t="s">
        <v>81</v>
      </c>
      <c r="C109" s="5">
        <f>C354</f>
        <v>435000</v>
      </c>
      <c r="D109" s="5">
        <f>D354</f>
        <v>322000</v>
      </c>
      <c r="E109" s="5">
        <f>E354</f>
        <v>331000</v>
      </c>
      <c r="F109" s="5">
        <f>F354</f>
        <v>341000</v>
      </c>
    </row>
    <row r="110" spans="1:6" ht="12.75">
      <c r="A110" s="7" t="s">
        <v>274</v>
      </c>
      <c r="B110" s="4" t="s">
        <v>89</v>
      </c>
      <c r="C110" s="5">
        <f aca="true" t="shared" si="21" ref="C110:F112">C111</f>
        <v>8000</v>
      </c>
      <c r="D110" s="5">
        <f t="shared" si="21"/>
        <v>183000</v>
      </c>
      <c r="E110" s="5">
        <f t="shared" si="21"/>
        <v>188000</v>
      </c>
      <c r="F110" s="5">
        <f t="shared" si="21"/>
        <v>192000</v>
      </c>
    </row>
    <row r="111" spans="1:6" ht="12.75">
      <c r="A111" s="7" t="s">
        <v>98</v>
      </c>
      <c r="B111" s="4" t="s">
        <v>99</v>
      </c>
      <c r="C111" s="5">
        <f t="shared" si="21"/>
        <v>8000</v>
      </c>
      <c r="D111" s="5">
        <f t="shared" si="21"/>
        <v>183000</v>
      </c>
      <c r="E111" s="5">
        <f t="shared" si="21"/>
        <v>188000</v>
      </c>
      <c r="F111" s="5">
        <f t="shared" si="21"/>
        <v>192000</v>
      </c>
    </row>
    <row r="112" spans="1:6" ht="12.75">
      <c r="A112" s="7" t="s">
        <v>100</v>
      </c>
      <c r="B112" s="4" t="s">
        <v>101</v>
      </c>
      <c r="C112" s="5">
        <f t="shared" si="21"/>
        <v>8000</v>
      </c>
      <c r="D112" s="5">
        <f t="shared" si="21"/>
        <v>183000</v>
      </c>
      <c r="E112" s="5">
        <f t="shared" si="21"/>
        <v>188000</v>
      </c>
      <c r="F112" s="5">
        <f t="shared" si="21"/>
        <v>192000</v>
      </c>
    </row>
    <row r="113" spans="1:6" ht="12.75">
      <c r="A113" s="7" t="s">
        <v>102</v>
      </c>
      <c r="B113" s="4" t="s">
        <v>103</v>
      </c>
      <c r="C113" s="5">
        <f>C115+C114</f>
        <v>8000</v>
      </c>
      <c r="D113" s="5">
        <f>D115+D114</f>
        <v>183000</v>
      </c>
      <c r="E113" s="5">
        <f>E115+E114</f>
        <v>188000</v>
      </c>
      <c r="F113" s="5">
        <f>F115+F114</f>
        <v>192000</v>
      </c>
    </row>
    <row r="114" spans="1:6" ht="12.75">
      <c r="A114" s="7" t="s">
        <v>106</v>
      </c>
      <c r="B114" s="4" t="s">
        <v>107</v>
      </c>
      <c r="C114" s="5">
        <f aca="true" t="shared" si="22" ref="C114:F115">C493</f>
        <v>0</v>
      </c>
      <c r="D114" s="5">
        <f t="shared" si="22"/>
        <v>94000</v>
      </c>
      <c r="E114" s="5">
        <f t="shared" si="22"/>
        <v>96000</v>
      </c>
      <c r="F114" s="5">
        <f t="shared" si="22"/>
        <v>98000</v>
      </c>
    </row>
    <row r="115" spans="1:6" ht="12.75">
      <c r="A115" s="7" t="s">
        <v>110</v>
      </c>
      <c r="B115" s="4" t="s">
        <v>111</v>
      </c>
      <c r="C115" s="5">
        <f t="shared" si="22"/>
        <v>8000</v>
      </c>
      <c r="D115" s="5">
        <f t="shared" si="22"/>
        <v>89000</v>
      </c>
      <c r="E115" s="5">
        <f t="shared" si="22"/>
        <v>92000</v>
      </c>
      <c r="F115" s="5">
        <f t="shared" si="22"/>
        <v>94000</v>
      </c>
    </row>
    <row r="116" spans="1:6" ht="12.75">
      <c r="A116" s="7" t="s">
        <v>313</v>
      </c>
      <c r="B116" s="4" t="s">
        <v>314</v>
      </c>
      <c r="C116" s="5">
        <f>C117+C131+C149+C182</f>
        <v>185009000</v>
      </c>
      <c r="D116" s="5">
        <f>D117+D131+D149+D182</f>
        <v>239494000</v>
      </c>
      <c r="E116" s="5">
        <f>E117+E131+E149+E182</f>
        <v>242166000</v>
      </c>
      <c r="F116" s="5">
        <f>F117+F131+F149+F182</f>
        <v>244794000</v>
      </c>
    </row>
    <row r="117" spans="1:6" ht="12.75">
      <c r="A117" s="7" t="s">
        <v>315</v>
      </c>
      <c r="B117" s="4" t="s">
        <v>316</v>
      </c>
      <c r="C117" s="5">
        <f>C118+C126</f>
        <v>14572000</v>
      </c>
      <c r="D117" s="5">
        <f>D118+D126</f>
        <v>9118000</v>
      </c>
      <c r="E117" s="5">
        <f>E118+E126</f>
        <v>9345000</v>
      </c>
      <c r="F117" s="5">
        <f>F118+F126</f>
        <v>9567000</v>
      </c>
    </row>
    <row r="118" spans="1:6" ht="12.75">
      <c r="A118" s="7" t="s">
        <v>221</v>
      </c>
      <c r="B118" s="4" t="s">
        <v>222</v>
      </c>
      <c r="C118" s="5">
        <f>C119+C120+C124</f>
        <v>14572000</v>
      </c>
      <c r="D118" s="5">
        <f>D119+D120+D124</f>
        <v>9011000</v>
      </c>
      <c r="E118" s="5">
        <f>E119+E120+E124</f>
        <v>9235000</v>
      </c>
      <c r="F118" s="5">
        <f>F119+F120+F124</f>
        <v>9455000</v>
      </c>
    </row>
    <row r="119" spans="1:6" ht="26.25">
      <c r="A119" s="7" t="s">
        <v>80</v>
      </c>
      <c r="B119" s="4" t="s">
        <v>81</v>
      </c>
      <c r="C119" s="5">
        <f>C358</f>
        <v>1709000</v>
      </c>
      <c r="D119" s="5">
        <f>D358</f>
        <v>1599000</v>
      </c>
      <c r="E119" s="5">
        <f>E358</f>
        <v>1638000</v>
      </c>
      <c r="F119" s="5">
        <f>F358</f>
        <v>1676000</v>
      </c>
    </row>
    <row r="120" spans="1:6" ht="12.75">
      <c r="A120" s="7" t="s">
        <v>248</v>
      </c>
      <c r="B120" s="4" t="s">
        <v>249</v>
      </c>
      <c r="C120" s="5">
        <f>C121</f>
        <v>12637000</v>
      </c>
      <c r="D120" s="5">
        <f>D121</f>
        <v>7412000</v>
      </c>
      <c r="E120" s="5">
        <f>E121</f>
        <v>7597000</v>
      </c>
      <c r="F120" s="5">
        <f>F121</f>
        <v>7779000</v>
      </c>
    </row>
    <row r="121" spans="1:6" ht="12.75">
      <c r="A121" s="7" t="s">
        <v>250</v>
      </c>
      <c r="B121" s="4" t="s">
        <v>251</v>
      </c>
      <c r="C121" s="5">
        <f>C122+C123</f>
        <v>12637000</v>
      </c>
      <c r="D121" s="5">
        <f>D122+D123</f>
        <v>7412000</v>
      </c>
      <c r="E121" s="5">
        <f>E122+E123</f>
        <v>7597000</v>
      </c>
      <c r="F121" s="5">
        <f>F122+F123</f>
        <v>7779000</v>
      </c>
    </row>
    <row r="122" spans="1:6" ht="12.75">
      <c r="A122" s="7" t="s">
        <v>252</v>
      </c>
      <c r="B122" s="4" t="s">
        <v>253</v>
      </c>
      <c r="C122" s="5">
        <f aca="true" t="shared" si="23" ref="C122:E123">C361</f>
        <v>3145000</v>
      </c>
      <c r="D122" s="5">
        <f t="shared" si="23"/>
        <v>2406000</v>
      </c>
      <c r="E122" s="5">
        <f t="shared" si="23"/>
        <v>2466000</v>
      </c>
      <c r="F122" s="5">
        <f>F361</f>
        <v>2525000</v>
      </c>
    </row>
    <row r="123" spans="1:6" ht="12.75">
      <c r="A123" s="7" t="s">
        <v>254</v>
      </c>
      <c r="B123" s="4" t="s">
        <v>255</v>
      </c>
      <c r="C123" s="5">
        <f t="shared" si="23"/>
        <v>9492000</v>
      </c>
      <c r="D123" s="5">
        <f t="shared" si="23"/>
        <v>5006000</v>
      </c>
      <c r="E123" s="5">
        <f t="shared" si="23"/>
        <v>5131000</v>
      </c>
      <c r="F123" s="5">
        <f>F362</f>
        <v>5254000</v>
      </c>
    </row>
    <row r="124" spans="1:6" ht="26.25">
      <c r="A124" s="7" t="s">
        <v>82</v>
      </c>
      <c r="B124" s="4" t="s">
        <v>83</v>
      </c>
      <c r="C124" s="5">
        <f>C125</f>
        <v>226000</v>
      </c>
      <c r="D124" s="5">
        <f>D125</f>
        <v>0</v>
      </c>
      <c r="E124" s="5">
        <f>E125</f>
        <v>0</v>
      </c>
      <c r="F124" s="5">
        <f>F125</f>
        <v>0</v>
      </c>
    </row>
    <row r="125" spans="1:6" ht="12.75">
      <c r="A125" s="7" t="s">
        <v>84</v>
      </c>
      <c r="B125" s="4" t="s">
        <v>85</v>
      </c>
      <c r="C125" s="5">
        <f>C364</f>
        <v>226000</v>
      </c>
      <c r="D125" s="5">
        <f>D364</f>
        <v>0</v>
      </c>
      <c r="E125" s="5">
        <f>E364</f>
        <v>0</v>
      </c>
      <c r="F125" s="5">
        <f>F364</f>
        <v>0</v>
      </c>
    </row>
    <row r="126" spans="1:6" ht="12.75">
      <c r="A126" s="7" t="s">
        <v>274</v>
      </c>
      <c r="B126" s="4" t="s">
        <v>89</v>
      </c>
      <c r="C126" s="5">
        <f aca="true" t="shared" si="24" ref="C126:F129">C127</f>
        <v>0</v>
      </c>
      <c r="D126" s="5">
        <f t="shared" si="24"/>
        <v>107000</v>
      </c>
      <c r="E126" s="5">
        <f t="shared" si="24"/>
        <v>110000</v>
      </c>
      <c r="F126" s="5">
        <f t="shared" si="24"/>
        <v>112000</v>
      </c>
    </row>
    <row r="127" spans="1:6" ht="12.75">
      <c r="A127" s="7" t="s">
        <v>98</v>
      </c>
      <c r="B127" s="4" t="s">
        <v>99</v>
      </c>
      <c r="C127" s="5">
        <f t="shared" si="24"/>
        <v>0</v>
      </c>
      <c r="D127" s="5">
        <f t="shared" si="24"/>
        <v>107000</v>
      </c>
      <c r="E127" s="5">
        <f t="shared" si="24"/>
        <v>110000</v>
      </c>
      <c r="F127" s="5">
        <f t="shared" si="24"/>
        <v>112000</v>
      </c>
    </row>
    <row r="128" spans="1:6" ht="12.75">
      <c r="A128" s="7" t="s">
        <v>100</v>
      </c>
      <c r="B128" s="4" t="s">
        <v>101</v>
      </c>
      <c r="C128" s="5">
        <f t="shared" si="24"/>
        <v>0</v>
      </c>
      <c r="D128" s="5">
        <f t="shared" si="24"/>
        <v>107000</v>
      </c>
      <c r="E128" s="5">
        <f t="shared" si="24"/>
        <v>110000</v>
      </c>
      <c r="F128" s="5">
        <f t="shared" si="24"/>
        <v>112000</v>
      </c>
    </row>
    <row r="129" spans="1:6" ht="12.75">
      <c r="A129" s="7" t="s">
        <v>102</v>
      </c>
      <c r="B129" s="4" t="s">
        <v>103</v>
      </c>
      <c r="C129" s="5">
        <f t="shared" si="24"/>
        <v>0</v>
      </c>
      <c r="D129" s="5">
        <f t="shared" si="24"/>
        <v>107000</v>
      </c>
      <c r="E129" s="5">
        <f t="shared" si="24"/>
        <v>110000</v>
      </c>
      <c r="F129" s="5">
        <f t="shared" si="24"/>
        <v>112000</v>
      </c>
    </row>
    <row r="130" spans="1:6" ht="12.75">
      <c r="A130" s="7" t="s">
        <v>110</v>
      </c>
      <c r="B130" s="4" t="s">
        <v>111</v>
      </c>
      <c r="C130" s="5">
        <f>C501</f>
        <v>0</v>
      </c>
      <c r="D130" s="5">
        <f>D501</f>
        <v>107000</v>
      </c>
      <c r="E130" s="5">
        <f>E501</f>
        <v>110000</v>
      </c>
      <c r="F130" s="5">
        <f>F501</f>
        <v>112000</v>
      </c>
    </row>
    <row r="131" spans="1:6" ht="12.75">
      <c r="A131" s="7" t="s">
        <v>317</v>
      </c>
      <c r="B131" s="4" t="s">
        <v>318</v>
      </c>
      <c r="C131" s="5">
        <f>C132+C137</f>
        <v>10052000</v>
      </c>
      <c r="D131" s="5">
        <f>D132+D137</f>
        <v>25806000</v>
      </c>
      <c r="E131" s="5">
        <f>E132+E137</f>
        <v>26452000</v>
      </c>
      <c r="F131" s="5">
        <f>F132+F137</f>
        <v>27086000</v>
      </c>
    </row>
    <row r="132" spans="1:6" ht="12.75">
      <c r="A132" s="7" t="s">
        <v>221</v>
      </c>
      <c r="B132" s="4" t="s">
        <v>222</v>
      </c>
      <c r="C132" s="5">
        <f aca="true" t="shared" si="25" ref="C132:F133">C133</f>
        <v>2500000</v>
      </c>
      <c r="D132" s="5">
        <f t="shared" si="25"/>
        <v>3689000</v>
      </c>
      <c r="E132" s="5">
        <f t="shared" si="25"/>
        <v>3782000</v>
      </c>
      <c r="F132" s="5">
        <f t="shared" si="25"/>
        <v>3873000</v>
      </c>
    </row>
    <row r="133" spans="1:6" ht="12.75">
      <c r="A133" s="7" t="s">
        <v>232</v>
      </c>
      <c r="B133" s="4" t="s">
        <v>233</v>
      </c>
      <c r="C133" s="5">
        <f t="shared" si="25"/>
        <v>2500000</v>
      </c>
      <c r="D133" s="5">
        <f t="shared" si="25"/>
        <v>3689000</v>
      </c>
      <c r="E133" s="5">
        <f t="shared" si="25"/>
        <v>3782000</v>
      </c>
      <c r="F133" s="5">
        <f t="shared" si="25"/>
        <v>3873000</v>
      </c>
    </row>
    <row r="134" spans="1:6" ht="39">
      <c r="A134" s="7" t="s">
        <v>234</v>
      </c>
      <c r="B134" s="4" t="s">
        <v>235</v>
      </c>
      <c r="C134" s="5">
        <f>C135+C136</f>
        <v>2500000</v>
      </c>
      <c r="D134" s="5">
        <f>D135+D136</f>
        <v>3689000</v>
      </c>
      <c r="E134" s="5">
        <f>E135+E136</f>
        <v>3782000</v>
      </c>
      <c r="F134" s="5">
        <f>F135+F136</f>
        <v>3873000</v>
      </c>
    </row>
    <row r="135" spans="1:6" ht="12.75">
      <c r="A135" s="7" t="s">
        <v>236</v>
      </c>
      <c r="B135" s="4" t="s">
        <v>237</v>
      </c>
      <c r="C135" s="5">
        <f aca="true" t="shared" si="26" ref="C135:E136">C369</f>
        <v>0</v>
      </c>
      <c r="D135" s="5">
        <f t="shared" si="26"/>
        <v>0</v>
      </c>
      <c r="E135" s="5">
        <f t="shared" si="26"/>
        <v>0</v>
      </c>
      <c r="F135" s="5">
        <f>F369</f>
        <v>0</v>
      </c>
    </row>
    <row r="136" spans="1:6" ht="12.75">
      <c r="A136" s="7" t="s">
        <v>240</v>
      </c>
      <c r="B136" s="4" t="s">
        <v>241</v>
      </c>
      <c r="C136" s="5">
        <f t="shared" si="26"/>
        <v>2500000</v>
      </c>
      <c r="D136" s="5">
        <f t="shared" si="26"/>
        <v>3689000</v>
      </c>
      <c r="E136" s="5">
        <f t="shared" si="26"/>
        <v>3782000</v>
      </c>
      <c r="F136" s="5">
        <f>F370</f>
        <v>3873000</v>
      </c>
    </row>
    <row r="137" spans="1:6" ht="12.75">
      <c r="A137" s="7" t="s">
        <v>274</v>
      </c>
      <c r="B137" s="4" t="s">
        <v>89</v>
      </c>
      <c r="C137" s="5">
        <f>C138+C142+C145</f>
        <v>7552000</v>
      </c>
      <c r="D137" s="5">
        <f>D138+D142+D145</f>
        <v>22117000</v>
      </c>
      <c r="E137" s="5">
        <f>E138+E142+E145</f>
        <v>22670000</v>
      </c>
      <c r="F137" s="5">
        <f>F138+F142+F145</f>
        <v>23213000</v>
      </c>
    </row>
    <row r="138" spans="1:6" ht="12.75">
      <c r="A138" s="7" t="s">
        <v>275</v>
      </c>
      <c r="B138" s="4" t="s">
        <v>276</v>
      </c>
      <c r="C138" s="5">
        <f>C139</f>
        <v>7552000</v>
      </c>
      <c r="D138" s="5">
        <f>D139</f>
        <v>22117000</v>
      </c>
      <c r="E138" s="5">
        <f>E139</f>
        <v>22670000</v>
      </c>
      <c r="F138" s="5">
        <f>F139</f>
        <v>23213000</v>
      </c>
    </row>
    <row r="139" spans="1:6" ht="12.75">
      <c r="A139" s="7" t="s">
        <v>277</v>
      </c>
      <c r="B139" s="4" t="s">
        <v>278</v>
      </c>
      <c r="C139" s="5">
        <f>C140+C141</f>
        <v>7552000</v>
      </c>
      <c r="D139" s="5">
        <f>D140+D141</f>
        <v>22117000</v>
      </c>
      <c r="E139" s="5">
        <f>E140+E141</f>
        <v>22670000</v>
      </c>
      <c r="F139" s="5">
        <f>F140+F141</f>
        <v>23213000</v>
      </c>
    </row>
    <row r="140" spans="1:6" ht="12.75">
      <c r="A140" s="7" t="s">
        <v>279</v>
      </c>
      <c r="B140" s="4" t="s">
        <v>280</v>
      </c>
      <c r="C140" s="5">
        <f aca="true" t="shared" si="27" ref="C140:E141">C506</f>
        <v>7448000</v>
      </c>
      <c r="D140" s="5">
        <f t="shared" si="27"/>
        <v>21745000</v>
      </c>
      <c r="E140" s="5">
        <f t="shared" si="27"/>
        <v>22289000</v>
      </c>
      <c r="F140" s="5">
        <f>F506</f>
        <v>22823000</v>
      </c>
    </row>
    <row r="141" spans="1:6" ht="12.75">
      <c r="A141" s="7" t="s">
        <v>281</v>
      </c>
      <c r="B141" s="4" t="s">
        <v>282</v>
      </c>
      <c r="C141" s="5">
        <f t="shared" si="27"/>
        <v>104000</v>
      </c>
      <c r="D141" s="5">
        <f t="shared" si="27"/>
        <v>372000</v>
      </c>
      <c r="E141" s="5">
        <f t="shared" si="27"/>
        <v>381000</v>
      </c>
      <c r="F141" s="5">
        <f>F507</f>
        <v>390000</v>
      </c>
    </row>
    <row r="142" spans="1:6" ht="12.75">
      <c r="A142" s="7" t="s">
        <v>283</v>
      </c>
      <c r="B142" s="4" t="s">
        <v>284</v>
      </c>
      <c r="C142" s="5">
        <f aca="true" t="shared" si="28" ref="C142:F143">C143</f>
        <v>0</v>
      </c>
      <c r="D142" s="5">
        <f t="shared" si="28"/>
        <v>0</v>
      </c>
      <c r="E142" s="5">
        <f t="shared" si="28"/>
        <v>0</v>
      </c>
      <c r="F142" s="5">
        <f t="shared" si="28"/>
        <v>0</v>
      </c>
    </row>
    <row r="143" spans="1:6" ht="26.25">
      <c r="A143" s="7" t="s">
        <v>285</v>
      </c>
      <c r="B143" s="4" t="s">
        <v>286</v>
      </c>
      <c r="C143" s="5">
        <f t="shared" si="28"/>
        <v>0</v>
      </c>
      <c r="D143" s="5">
        <f t="shared" si="28"/>
        <v>0</v>
      </c>
      <c r="E143" s="5">
        <f t="shared" si="28"/>
        <v>0</v>
      </c>
      <c r="F143" s="5">
        <f t="shared" si="28"/>
        <v>0</v>
      </c>
    </row>
    <row r="144" spans="1:6" ht="12.75">
      <c r="A144" s="7" t="s">
        <v>287</v>
      </c>
      <c r="B144" s="4" t="s">
        <v>288</v>
      </c>
      <c r="C144" s="5">
        <f>C510</f>
        <v>0</v>
      </c>
      <c r="D144" s="5">
        <f>D510</f>
        <v>0</v>
      </c>
      <c r="E144" s="5">
        <f>E510</f>
        <v>0</v>
      </c>
      <c r="F144" s="5">
        <f>F510</f>
        <v>0</v>
      </c>
    </row>
    <row r="145" spans="1:6" ht="12.75">
      <c r="A145" s="7" t="s">
        <v>98</v>
      </c>
      <c r="B145" s="4" t="s">
        <v>99</v>
      </c>
      <c r="C145" s="5">
        <f aca="true" t="shared" si="29" ref="C145:F147">C146</f>
        <v>0</v>
      </c>
      <c r="D145" s="5">
        <f t="shared" si="29"/>
        <v>0</v>
      </c>
      <c r="E145" s="5">
        <f t="shared" si="29"/>
        <v>0</v>
      </c>
      <c r="F145" s="5">
        <f t="shared" si="29"/>
        <v>0</v>
      </c>
    </row>
    <row r="146" spans="1:6" ht="12.75">
      <c r="A146" s="7" t="s">
        <v>100</v>
      </c>
      <c r="B146" s="4" t="s">
        <v>101</v>
      </c>
      <c r="C146" s="5">
        <f t="shared" si="29"/>
        <v>0</v>
      </c>
      <c r="D146" s="5">
        <f t="shared" si="29"/>
        <v>0</v>
      </c>
      <c r="E146" s="5">
        <f t="shared" si="29"/>
        <v>0</v>
      </c>
      <c r="F146" s="5">
        <f t="shared" si="29"/>
        <v>0</v>
      </c>
    </row>
    <row r="147" spans="1:6" ht="12.75">
      <c r="A147" s="7" t="s">
        <v>102</v>
      </c>
      <c r="B147" s="4" t="s">
        <v>103</v>
      </c>
      <c r="C147" s="5">
        <f t="shared" si="29"/>
        <v>0</v>
      </c>
      <c r="D147" s="5">
        <f t="shared" si="29"/>
        <v>0</v>
      </c>
      <c r="E147" s="5">
        <f t="shared" si="29"/>
        <v>0</v>
      </c>
      <c r="F147" s="5">
        <f t="shared" si="29"/>
        <v>0</v>
      </c>
    </row>
    <row r="148" spans="1:6" ht="12.75">
      <c r="A148" s="7" t="s">
        <v>110</v>
      </c>
      <c r="B148" s="4" t="s">
        <v>111</v>
      </c>
      <c r="C148" s="5">
        <f>C514</f>
        <v>0</v>
      </c>
      <c r="D148" s="5">
        <f>D514</f>
        <v>0</v>
      </c>
      <c r="E148" s="5">
        <f>E514</f>
        <v>0</v>
      </c>
      <c r="F148" s="5">
        <f>F514</f>
        <v>0</v>
      </c>
    </row>
    <row r="149" spans="1:6" ht="12.75">
      <c r="A149" s="7" t="s">
        <v>319</v>
      </c>
      <c r="B149" s="4" t="s">
        <v>320</v>
      </c>
      <c r="C149" s="5">
        <f>C150+C165</f>
        <v>67413000</v>
      </c>
      <c r="D149" s="5">
        <f>D150+D165</f>
        <v>69382000</v>
      </c>
      <c r="E149" s="5">
        <f>E150+E165</f>
        <v>71116000</v>
      </c>
      <c r="F149" s="5">
        <f>F150+F165</f>
        <v>72826000</v>
      </c>
    </row>
    <row r="150" spans="1:6" ht="12.75">
      <c r="A150" s="7" t="s">
        <v>221</v>
      </c>
      <c r="B150" s="4" t="s">
        <v>222</v>
      </c>
      <c r="C150" s="5">
        <f>C151+C152+C153+C156+C161</f>
        <v>55057000</v>
      </c>
      <c r="D150" s="5">
        <f>D151+D152+D153+D156+D161</f>
        <v>64600000</v>
      </c>
      <c r="E150" s="5">
        <f>E151+E152+E153+E156+E161</f>
        <v>66216000</v>
      </c>
      <c r="F150" s="5">
        <f>F151+F152+F153+F156+F161</f>
        <v>67807000</v>
      </c>
    </row>
    <row r="151" spans="1:6" ht="12.75">
      <c r="A151" s="7" t="s">
        <v>78</v>
      </c>
      <c r="B151" s="4" t="s">
        <v>79</v>
      </c>
      <c r="C151" s="5">
        <f aca="true" t="shared" si="30" ref="C151:E152">C373</f>
        <v>3505000</v>
      </c>
      <c r="D151" s="5">
        <f t="shared" si="30"/>
        <v>3717000</v>
      </c>
      <c r="E151" s="5">
        <f t="shared" si="30"/>
        <v>3810000</v>
      </c>
      <c r="F151" s="5">
        <f>F373</f>
        <v>3901000</v>
      </c>
    </row>
    <row r="152" spans="1:6" ht="26.25">
      <c r="A152" s="7" t="s">
        <v>80</v>
      </c>
      <c r="B152" s="4" t="s">
        <v>81</v>
      </c>
      <c r="C152" s="5">
        <f t="shared" si="30"/>
        <v>2013000</v>
      </c>
      <c r="D152" s="5">
        <f t="shared" si="30"/>
        <v>1280000</v>
      </c>
      <c r="E152" s="5">
        <f t="shared" si="30"/>
        <v>1312000</v>
      </c>
      <c r="F152" s="5">
        <f>F374</f>
        <v>1348000</v>
      </c>
    </row>
    <row r="153" spans="1:6" ht="12.75">
      <c r="A153" s="7" t="s">
        <v>232</v>
      </c>
      <c r="B153" s="4" t="s">
        <v>233</v>
      </c>
      <c r="C153" s="5">
        <f aca="true" t="shared" si="31" ref="C153:F154">C154</f>
        <v>29855000</v>
      </c>
      <c r="D153" s="5">
        <f t="shared" si="31"/>
        <v>41607000</v>
      </c>
      <c r="E153" s="5">
        <f t="shared" si="31"/>
        <v>42648000</v>
      </c>
      <c r="F153" s="5">
        <f t="shared" si="31"/>
        <v>43670000</v>
      </c>
    </row>
    <row r="154" spans="1:6" ht="39">
      <c r="A154" s="7" t="s">
        <v>234</v>
      </c>
      <c r="B154" s="4" t="s">
        <v>235</v>
      </c>
      <c r="C154" s="5">
        <f t="shared" si="31"/>
        <v>29855000</v>
      </c>
      <c r="D154" s="5">
        <f t="shared" si="31"/>
        <v>41607000</v>
      </c>
      <c r="E154" s="5">
        <f t="shared" si="31"/>
        <v>42648000</v>
      </c>
      <c r="F154" s="5">
        <f t="shared" si="31"/>
        <v>43670000</v>
      </c>
    </row>
    <row r="155" spans="1:6" ht="12.75">
      <c r="A155" s="7" t="s">
        <v>236</v>
      </c>
      <c r="B155" s="4" t="s">
        <v>237</v>
      </c>
      <c r="C155" s="5">
        <f>C377</f>
        <v>29855000</v>
      </c>
      <c r="D155" s="5">
        <f>D377</f>
        <v>41607000</v>
      </c>
      <c r="E155" s="5">
        <f>E377</f>
        <v>42648000</v>
      </c>
      <c r="F155" s="5">
        <f>F377</f>
        <v>43670000</v>
      </c>
    </row>
    <row r="156" spans="1:6" ht="26.25">
      <c r="A156" s="7" t="s">
        <v>82</v>
      </c>
      <c r="B156" s="4" t="s">
        <v>83</v>
      </c>
      <c r="C156" s="5">
        <f>C157+C158+C159+C160</f>
        <v>19682000</v>
      </c>
      <c r="D156" s="5">
        <f>D157+D158+D159+D160</f>
        <v>17995000</v>
      </c>
      <c r="E156" s="5">
        <f>E157+E158+E159+E160</f>
        <v>18445000</v>
      </c>
      <c r="F156" s="5">
        <f>F157+F158+F159+F160</f>
        <v>18887000</v>
      </c>
    </row>
    <row r="157" spans="1:6" ht="12.75">
      <c r="A157" s="7" t="s">
        <v>256</v>
      </c>
      <c r="B157" s="4" t="s">
        <v>257</v>
      </c>
      <c r="C157" s="5">
        <f aca="true" t="shared" si="32" ref="C157:E160">C379</f>
        <v>1100000</v>
      </c>
      <c r="D157" s="5">
        <f t="shared" si="32"/>
        <v>0</v>
      </c>
      <c r="E157" s="5">
        <f t="shared" si="32"/>
        <v>0</v>
      </c>
      <c r="F157" s="5">
        <f>F379</f>
        <v>0</v>
      </c>
    </row>
    <row r="158" spans="1:6" ht="12.75">
      <c r="A158" s="7" t="s">
        <v>258</v>
      </c>
      <c r="B158" s="4" t="s">
        <v>259</v>
      </c>
      <c r="C158" s="5">
        <f t="shared" si="32"/>
        <v>600000</v>
      </c>
      <c r="D158" s="5">
        <f t="shared" si="32"/>
        <v>0</v>
      </c>
      <c r="E158" s="5">
        <f t="shared" si="32"/>
        <v>0</v>
      </c>
      <c r="F158" s="5">
        <f>F380</f>
        <v>0</v>
      </c>
    </row>
    <row r="159" spans="1:6" ht="12.75">
      <c r="A159" s="7" t="s">
        <v>260</v>
      </c>
      <c r="B159" s="4" t="s">
        <v>261</v>
      </c>
      <c r="C159" s="5">
        <f t="shared" si="32"/>
        <v>17974000</v>
      </c>
      <c r="D159" s="5">
        <f t="shared" si="32"/>
        <v>17991000</v>
      </c>
      <c r="E159" s="5">
        <f t="shared" si="32"/>
        <v>18441000</v>
      </c>
      <c r="F159" s="5">
        <f>F381</f>
        <v>18883000</v>
      </c>
    </row>
    <row r="160" spans="1:6" ht="12.75">
      <c r="A160" s="7" t="s">
        <v>86</v>
      </c>
      <c r="B160" s="4" t="s">
        <v>87</v>
      </c>
      <c r="C160" s="5">
        <f t="shared" si="32"/>
        <v>8000</v>
      </c>
      <c r="D160" s="5">
        <f t="shared" si="32"/>
        <v>4000</v>
      </c>
      <c r="E160" s="5">
        <f t="shared" si="32"/>
        <v>4000</v>
      </c>
      <c r="F160" s="5">
        <f>F382</f>
        <v>4000</v>
      </c>
    </row>
    <row r="161" spans="1:6" ht="12.75">
      <c r="A161" s="7" t="s">
        <v>262</v>
      </c>
      <c r="B161" s="4" t="s">
        <v>263</v>
      </c>
      <c r="C161" s="5">
        <f aca="true" t="shared" si="33" ref="C161:F163">C162</f>
        <v>2000</v>
      </c>
      <c r="D161" s="5">
        <f t="shared" si="33"/>
        <v>1000</v>
      </c>
      <c r="E161" s="5">
        <f t="shared" si="33"/>
        <v>1000</v>
      </c>
      <c r="F161" s="5">
        <f t="shared" si="33"/>
        <v>1000</v>
      </c>
    </row>
    <row r="162" spans="1:6" ht="12.75">
      <c r="A162" s="7" t="s">
        <v>264</v>
      </c>
      <c r="B162" s="4" t="s">
        <v>265</v>
      </c>
      <c r="C162" s="5">
        <f t="shared" si="33"/>
        <v>2000</v>
      </c>
      <c r="D162" s="5">
        <f t="shared" si="33"/>
        <v>1000</v>
      </c>
      <c r="E162" s="5">
        <f t="shared" si="33"/>
        <v>1000</v>
      </c>
      <c r="F162" s="5">
        <f t="shared" si="33"/>
        <v>1000</v>
      </c>
    </row>
    <row r="163" spans="1:6" ht="12.75">
      <c r="A163" s="7" t="s">
        <v>270</v>
      </c>
      <c r="B163" s="4" t="s">
        <v>271</v>
      </c>
      <c r="C163" s="5">
        <f t="shared" si="33"/>
        <v>2000</v>
      </c>
      <c r="D163" s="5">
        <f t="shared" si="33"/>
        <v>1000</v>
      </c>
      <c r="E163" s="5">
        <f t="shared" si="33"/>
        <v>1000</v>
      </c>
      <c r="F163" s="5">
        <f t="shared" si="33"/>
        <v>1000</v>
      </c>
    </row>
    <row r="164" spans="1:6" ht="12.75">
      <c r="A164" s="7" t="s">
        <v>272</v>
      </c>
      <c r="B164" s="4" t="s">
        <v>273</v>
      </c>
      <c r="C164" s="5">
        <f>C386</f>
        <v>2000</v>
      </c>
      <c r="D164" s="5">
        <f>D386</f>
        <v>1000</v>
      </c>
      <c r="E164" s="5">
        <f>E386</f>
        <v>1000</v>
      </c>
      <c r="F164" s="5">
        <f>F386</f>
        <v>1000</v>
      </c>
    </row>
    <row r="165" spans="1:6" ht="12.75">
      <c r="A165" s="7" t="s">
        <v>274</v>
      </c>
      <c r="B165" s="4" t="s">
        <v>89</v>
      </c>
      <c r="C165" s="5">
        <f>C166+C169+C172+C177</f>
        <v>12356000</v>
      </c>
      <c r="D165" s="5">
        <f>D166+D169+D172+D177</f>
        <v>4782000</v>
      </c>
      <c r="E165" s="5">
        <f>E166+E169+E172+E177</f>
        <v>4900000</v>
      </c>
      <c r="F165" s="5">
        <f>F166+F169+F172+F177</f>
        <v>5019000</v>
      </c>
    </row>
    <row r="166" spans="1:6" ht="12.75">
      <c r="A166" s="7" t="s">
        <v>275</v>
      </c>
      <c r="B166" s="4" t="s">
        <v>276</v>
      </c>
      <c r="C166" s="5">
        <f aca="true" t="shared" si="34" ref="C166:F167">C167</f>
        <v>1593000</v>
      </c>
      <c r="D166" s="5">
        <f t="shared" si="34"/>
        <v>1907000</v>
      </c>
      <c r="E166" s="5">
        <f t="shared" si="34"/>
        <v>1954000</v>
      </c>
      <c r="F166" s="5">
        <f t="shared" si="34"/>
        <v>2002000</v>
      </c>
    </row>
    <row r="167" spans="1:6" ht="12.75">
      <c r="A167" s="7" t="s">
        <v>277</v>
      </c>
      <c r="B167" s="4" t="s">
        <v>278</v>
      </c>
      <c r="C167" s="5">
        <f t="shared" si="34"/>
        <v>1593000</v>
      </c>
      <c r="D167" s="5">
        <f t="shared" si="34"/>
        <v>1907000</v>
      </c>
      <c r="E167" s="5">
        <f t="shared" si="34"/>
        <v>1954000</v>
      </c>
      <c r="F167" s="5">
        <f t="shared" si="34"/>
        <v>2002000</v>
      </c>
    </row>
    <row r="168" spans="1:6" ht="12.75">
      <c r="A168" s="7" t="s">
        <v>281</v>
      </c>
      <c r="B168" s="4" t="s">
        <v>282</v>
      </c>
      <c r="C168" s="5">
        <f>C519</f>
        <v>1593000</v>
      </c>
      <c r="D168" s="5">
        <f>D519</f>
        <v>1907000</v>
      </c>
      <c r="E168" s="5">
        <f>E519</f>
        <v>1954000</v>
      </c>
      <c r="F168" s="5">
        <f>F519</f>
        <v>2002000</v>
      </c>
    </row>
    <row r="169" spans="1:6" ht="26.25">
      <c r="A169" s="7" t="s">
        <v>291</v>
      </c>
      <c r="B169" s="4" t="s">
        <v>292</v>
      </c>
      <c r="C169" s="5">
        <f aca="true" t="shared" si="35" ref="C169:F170">C170</f>
        <v>1949000</v>
      </c>
      <c r="D169" s="5">
        <f t="shared" si="35"/>
        <v>0</v>
      </c>
      <c r="E169" s="5">
        <f t="shared" si="35"/>
        <v>0</v>
      </c>
      <c r="F169" s="5">
        <f t="shared" si="35"/>
        <v>0</v>
      </c>
    </row>
    <row r="170" spans="1:6" ht="12.75">
      <c r="A170" s="7" t="s">
        <v>293</v>
      </c>
      <c r="B170" s="4" t="s">
        <v>294</v>
      </c>
      <c r="C170" s="5">
        <f t="shared" si="35"/>
        <v>1949000</v>
      </c>
      <c r="D170" s="5">
        <f t="shared" si="35"/>
        <v>0</v>
      </c>
      <c r="E170" s="5">
        <f t="shared" si="35"/>
        <v>0</v>
      </c>
      <c r="F170" s="5">
        <f t="shared" si="35"/>
        <v>0</v>
      </c>
    </row>
    <row r="171" spans="1:6" ht="12.75">
      <c r="A171" s="7" t="s">
        <v>295</v>
      </c>
      <c r="B171" s="4" t="s">
        <v>296</v>
      </c>
      <c r="C171" s="5">
        <f>C522</f>
        <v>1949000</v>
      </c>
      <c r="D171" s="5">
        <f>D522</f>
        <v>0</v>
      </c>
      <c r="E171" s="5">
        <f>E522</f>
        <v>0</v>
      </c>
      <c r="F171" s="5">
        <f>F522</f>
        <v>0</v>
      </c>
    </row>
    <row r="172" spans="1:6" ht="26.25">
      <c r="A172" s="7" t="s">
        <v>90</v>
      </c>
      <c r="B172" s="4" t="s">
        <v>91</v>
      </c>
      <c r="C172" s="5">
        <f>C173</f>
        <v>7819000</v>
      </c>
      <c r="D172" s="5">
        <f>D173</f>
        <v>2744000</v>
      </c>
      <c r="E172" s="5">
        <f>E173</f>
        <v>2812000</v>
      </c>
      <c r="F172" s="5">
        <f>F173</f>
        <v>2879000</v>
      </c>
    </row>
    <row r="173" spans="1:6" ht="12.75">
      <c r="A173" s="7" t="s">
        <v>92</v>
      </c>
      <c r="B173" s="4" t="s">
        <v>93</v>
      </c>
      <c r="C173" s="5">
        <f>C174+C175+C176</f>
        <v>7819000</v>
      </c>
      <c r="D173" s="5">
        <f>D174+D175+D176</f>
        <v>2744000</v>
      </c>
      <c r="E173" s="5">
        <f>E174+E175+E176</f>
        <v>2812000</v>
      </c>
      <c r="F173" s="5">
        <f>F174+F175+F176</f>
        <v>2879000</v>
      </c>
    </row>
    <row r="174" spans="1:6" ht="12.75">
      <c r="A174" s="7" t="s">
        <v>94</v>
      </c>
      <c r="B174" s="4" t="s">
        <v>95</v>
      </c>
      <c r="C174" s="5">
        <f aca="true" t="shared" si="36" ref="C174:E176">C525</f>
        <v>956000</v>
      </c>
      <c r="D174" s="5">
        <f t="shared" si="36"/>
        <v>332000</v>
      </c>
      <c r="E174" s="5">
        <f t="shared" si="36"/>
        <v>340000</v>
      </c>
      <c r="F174" s="5">
        <f>F525</f>
        <v>348000</v>
      </c>
    </row>
    <row r="175" spans="1:6" ht="12.75">
      <c r="A175" s="7" t="s">
        <v>96</v>
      </c>
      <c r="B175" s="4" t="s">
        <v>97</v>
      </c>
      <c r="C175" s="5">
        <f t="shared" si="36"/>
        <v>5414000</v>
      </c>
      <c r="D175" s="5">
        <f t="shared" si="36"/>
        <v>1880000</v>
      </c>
      <c r="E175" s="5">
        <f t="shared" si="36"/>
        <v>1927000</v>
      </c>
      <c r="F175" s="5">
        <f>F526</f>
        <v>1973000</v>
      </c>
    </row>
    <row r="176" spans="1:6" ht="12.75">
      <c r="A176" s="7" t="s">
        <v>295</v>
      </c>
      <c r="B176" s="4" t="s">
        <v>297</v>
      </c>
      <c r="C176" s="5">
        <f t="shared" si="36"/>
        <v>1449000</v>
      </c>
      <c r="D176" s="5">
        <f t="shared" si="36"/>
        <v>532000</v>
      </c>
      <c r="E176" s="5">
        <f t="shared" si="36"/>
        <v>545000</v>
      </c>
      <c r="F176" s="5">
        <f>F527</f>
        <v>558000</v>
      </c>
    </row>
    <row r="177" spans="1:6" ht="12.75">
      <c r="A177" s="7" t="s">
        <v>98</v>
      </c>
      <c r="B177" s="4" t="s">
        <v>99</v>
      </c>
      <c r="C177" s="5">
        <f aca="true" t="shared" si="37" ref="C177:F178">C178</f>
        <v>995000</v>
      </c>
      <c r="D177" s="5">
        <f t="shared" si="37"/>
        <v>131000</v>
      </c>
      <c r="E177" s="5">
        <f t="shared" si="37"/>
        <v>134000</v>
      </c>
      <c r="F177" s="5">
        <f t="shared" si="37"/>
        <v>138000</v>
      </c>
    </row>
    <row r="178" spans="1:6" ht="12.75">
      <c r="A178" s="7" t="s">
        <v>100</v>
      </c>
      <c r="B178" s="4" t="s">
        <v>101</v>
      </c>
      <c r="C178" s="5">
        <f t="shared" si="37"/>
        <v>995000</v>
      </c>
      <c r="D178" s="5">
        <f t="shared" si="37"/>
        <v>131000</v>
      </c>
      <c r="E178" s="5">
        <f t="shared" si="37"/>
        <v>134000</v>
      </c>
      <c r="F178" s="5">
        <f t="shared" si="37"/>
        <v>138000</v>
      </c>
    </row>
    <row r="179" spans="1:6" ht="12.75">
      <c r="A179" s="7" t="s">
        <v>102</v>
      </c>
      <c r="B179" s="4" t="s">
        <v>103</v>
      </c>
      <c r="C179" s="5">
        <f>C181+C180</f>
        <v>995000</v>
      </c>
      <c r="D179" s="5">
        <f>D181+D180</f>
        <v>131000</v>
      </c>
      <c r="E179" s="5">
        <f>E181+E180</f>
        <v>134000</v>
      </c>
      <c r="F179" s="5">
        <f>F181+F180</f>
        <v>138000</v>
      </c>
    </row>
    <row r="180" spans="1:6" ht="12.75">
      <c r="A180" s="7" t="s">
        <v>106</v>
      </c>
      <c r="B180" s="4" t="s">
        <v>107</v>
      </c>
      <c r="C180" s="5">
        <f aca="true" t="shared" si="38" ref="C180:F181">C531</f>
        <v>80000</v>
      </c>
      <c r="D180" s="5">
        <f t="shared" si="38"/>
        <v>0</v>
      </c>
      <c r="E180" s="5">
        <f t="shared" si="38"/>
        <v>0</v>
      </c>
      <c r="F180" s="5">
        <f t="shared" si="38"/>
        <v>0</v>
      </c>
    </row>
    <row r="181" spans="1:6" ht="12.75">
      <c r="A181" s="7" t="s">
        <v>110</v>
      </c>
      <c r="B181" s="4" t="s">
        <v>111</v>
      </c>
      <c r="C181" s="5">
        <f t="shared" si="38"/>
        <v>915000</v>
      </c>
      <c r="D181" s="5">
        <f t="shared" si="38"/>
        <v>131000</v>
      </c>
      <c r="E181" s="5">
        <f t="shared" si="38"/>
        <v>134000</v>
      </c>
      <c r="F181" s="5">
        <f t="shared" si="38"/>
        <v>138000</v>
      </c>
    </row>
    <row r="182" spans="1:6" ht="26.25">
      <c r="A182" s="7" t="s">
        <v>321</v>
      </c>
      <c r="B182" s="4" t="s">
        <v>322</v>
      </c>
      <c r="C182" s="5">
        <f>C183+C200</f>
        <v>92972000</v>
      </c>
      <c r="D182" s="5">
        <f>D183+D200</f>
        <v>135188000</v>
      </c>
      <c r="E182" s="5">
        <f>E183+E200</f>
        <v>135253000</v>
      </c>
      <c r="F182" s="5">
        <f>F183+F200</f>
        <v>135315000</v>
      </c>
    </row>
    <row r="183" spans="1:7" ht="12.75">
      <c r="A183" s="7" t="s">
        <v>221</v>
      </c>
      <c r="B183" s="4" t="s">
        <v>222</v>
      </c>
      <c r="C183" s="5">
        <f>C184+C185+C193+C197+C189+C186</f>
        <v>89973000</v>
      </c>
      <c r="D183" s="5">
        <f>D184+D185+D193+D197+D189+D186</f>
        <v>132914000</v>
      </c>
      <c r="E183" s="5">
        <f>E184+E185+E193+E197+E189+E186</f>
        <v>132962000</v>
      </c>
      <c r="F183" s="5">
        <f>F184+F185+F193+F197+F189+F186</f>
        <v>133008000</v>
      </c>
      <c r="G183" s="12"/>
    </row>
    <row r="184" spans="1:6" ht="12.75">
      <c r="A184" s="7" t="s">
        <v>78</v>
      </c>
      <c r="B184" s="4" t="s">
        <v>79</v>
      </c>
      <c r="C184" s="5">
        <f aca="true" t="shared" si="39" ref="C184:E185">C389</f>
        <v>70699000</v>
      </c>
      <c r="D184" s="5">
        <f t="shared" si="39"/>
        <v>106559000</v>
      </c>
      <c r="E184" s="5">
        <f t="shared" si="39"/>
        <v>106559000</v>
      </c>
      <c r="F184" s="5">
        <f>F389</f>
        <v>106559000</v>
      </c>
    </row>
    <row r="185" spans="1:6" ht="26.25">
      <c r="A185" s="7" t="s">
        <v>80</v>
      </c>
      <c r="B185" s="4" t="s">
        <v>81</v>
      </c>
      <c r="C185" s="5">
        <f t="shared" si="39"/>
        <v>12000000</v>
      </c>
      <c r="D185" s="5">
        <f t="shared" si="39"/>
        <v>18883000</v>
      </c>
      <c r="E185" s="5">
        <f t="shared" si="39"/>
        <v>18883000</v>
      </c>
      <c r="F185" s="5">
        <f>F390</f>
        <v>18883000</v>
      </c>
    </row>
    <row r="186" spans="1:6" ht="12.75">
      <c r="A186" s="7" t="s">
        <v>232</v>
      </c>
      <c r="B186" s="4" t="s">
        <v>233</v>
      </c>
      <c r="C186" s="5">
        <f>C187</f>
        <v>0</v>
      </c>
      <c r="D186" s="5">
        <f aca="true" t="shared" si="40" ref="D186:F187">D187</f>
        <v>1019000</v>
      </c>
      <c r="E186" s="5">
        <f t="shared" si="40"/>
        <v>1045000</v>
      </c>
      <c r="F186" s="5">
        <f t="shared" si="40"/>
        <v>1070000</v>
      </c>
    </row>
    <row r="187" spans="1:6" ht="39">
      <c r="A187" s="7" t="s">
        <v>409</v>
      </c>
      <c r="B187" s="4" t="s">
        <v>235</v>
      </c>
      <c r="C187" s="5">
        <f>C188</f>
        <v>0</v>
      </c>
      <c r="D187" s="5">
        <f t="shared" si="40"/>
        <v>1019000</v>
      </c>
      <c r="E187" s="5">
        <f t="shared" si="40"/>
        <v>1045000</v>
      </c>
      <c r="F187" s="5">
        <f t="shared" si="40"/>
        <v>1070000</v>
      </c>
    </row>
    <row r="188" spans="1:6" ht="26.25">
      <c r="A188" s="7" t="s">
        <v>408</v>
      </c>
      <c r="B188" s="4" t="s">
        <v>410</v>
      </c>
      <c r="C188" s="5">
        <f>C393</f>
        <v>0</v>
      </c>
      <c r="D188" s="5">
        <f>D393</f>
        <v>1019000</v>
      </c>
      <c r="E188" s="5">
        <f>E393</f>
        <v>1045000</v>
      </c>
      <c r="F188" s="5">
        <f>F393</f>
        <v>1070000</v>
      </c>
    </row>
    <row r="189" spans="1:6" ht="12.75">
      <c r="A189" s="7" t="s">
        <v>242</v>
      </c>
      <c r="B189" s="4" t="s">
        <v>243</v>
      </c>
      <c r="C189" s="5">
        <f aca="true" t="shared" si="41" ref="C189:F190">C190</f>
        <v>0</v>
      </c>
      <c r="D189" s="5">
        <f t="shared" si="41"/>
        <v>33000</v>
      </c>
      <c r="E189" s="5">
        <f t="shared" si="41"/>
        <v>33000</v>
      </c>
      <c r="F189" s="5">
        <f t="shared" si="41"/>
        <v>34000</v>
      </c>
    </row>
    <row r="190" spans="1:6" ht="12.75">
      <c r="A190" s="7" t="s">
        <v>244</v>
      </c>
      <c r="B190" s="4" t="s">
        <v>245</v>
      </c>
      <c r="C190" s="5">
        <f t="shared" si="41"/>
        <v>0</v>
      </c>
      <c r="D190" s="5">
        <f>D191+D192</f>
        <v>33000</v>
      </c>
      <c r="E190" s="5">
        <f>E191+E192</f>
        <v>33000</v>
      </c>
      <c r="F190" s="5">
        <f>F191+F192</f>
        <v>34000</v>
      </c>
    </row>
    <row r="191" spans="1:6" ht="12.75">
      <c r="A191" s="7" t="s">
        <v>246</v>
      </c>
      <c r="B191" s="4" t="s">
        <v>247</v>
      </c>
      <c r="C191" s="5">
        <f aca="true" t="shared" si="42" ref="C191:F192">C396</f>
        <v>0</v>
      </c>
      <c r="D191" s="5">
        <f t="shared" si="42"/>
        <v>0</v>
      </c>
      <c r="E191" s="5">
        <f t="shared" si="42"/>
        <v>0</v>
      </c>
      <c r="F191" s="5">
        <f t="shared" si="42"/>
        <v>0</v>
      </c>
    </row>
    <row r="192" spans="1:6" ht="26.25">
      <c r="A192" s="7" t="s">
        <v>406</v>
      </c>
      <c r="B192" s="4" t="s">
        <v>407</v>
      </c>
      <c r="C192" s="5"/>
      <c r="D192" s="5">
        <f t="shared" si="42"/>
        <v>33000</v>
      </c>
      <c r="E192" s="5">
        <f t="shared" si="42"/>
        <v>33000</v>
      </c>
      <c r="F192" s="5">
        <f t="shared" si="42"/>
        <v>34000</v>
      </c>
    </row>
    <row r="193" spans="1:6" ht="12.75">
      <c r="A193" s="7" t="s">
        <v>248</v>
      </c>
      <c r="B193" s="4" t="s">
        <v>249</v>
      </c>
      <c r="C193" s="5">
        <f>C194</f>
        <v>5673000</v>
      </c>
      <c r="D193" s="5">
        <f>D194</f>
        <v>4441000</v>
      </c>
      <c r="E193" s="5">
        <f>E194</f>
        <v>4441000</v>
      </c>
      <c r="F193" s="5">
        <f>F194</f>
        <v>4441000</v>
      </c>
    </row>
    <row r="194" spans="1:6" ht="12.75">
      <c r="A194" s="7" t="s">
        <v>250</v>
      </c>
      <c r="B194" s="4" t="s">
        <v>251</v>
      </c>
      <c r="C194" s="5">
        <f>C195+C196</f>
        <v>5673000</v>
      </c>
      <c r="D194" s="5">
        <f>D195+D196</f>
        <v>4441000</v>
      </c>
      <c r="E194" s="5">
        <f>E195+E196</f>
        <v>4441000</v>
      </c>
      <c r="F194" s="5">
        <f>F195+F196</f>
        <v>4441000</v>
      </c>
    </row>
    <row r="195" spans="1:6" ht="12.75">
      <c r="A195" s="7" t="s">
        <v>252</v>
      </c>
      <c r="B195" s="4" t="s">
        <v>253</v>
      </c>
      <c r="C195" s="5">
        <f aca="true" t="shared" si="43" ref="C195:E196">C400</f>
        <v>3570000</v>
      </c>
      <c r="D195" s="5">
        <f t="shared" si="43"/>
        <v>3479000</v>
      </c>
      <c r="E195" s="5">
        <f t="shared" si="43"/>
        <v>3479000</v>
      </c>
      <c r="F195" s="5">
        <f>F400</f>
        <v>3479000</v>
      </c>
    </row>
    <row r="196" spans="1:6" ht="12.75">
      <c r="A196" s="7" t="s">
        <v>254</v>
      </c>
      <c r="B196" s="4" t="s">
        <v>255</v>
      </c>
      <c r="C196" s="5">
        <f t="shared" si="43"/>
        <v>2103000</v>
      </c>
      <c r="D196" s="5">
        <f t="shared" si="43"/>
        <v>962000</v>
      </c>
      <c r="E196" s="5">
        <f t="shared" si="43"/>
        <v>962000</v>
      </c>
      <c r="F196" s="5">
        <f>F401</f>
        <v>962000</v>
      </c>
    </row>
    <row r="197" spans="1:6" ht="26.25">
      <c r="A197" s="7" t="s">
        <v>82</v>
      </c>
      <c r="B197" s="4" t="s">
        <v>83</v>
      </c>
      <c r="C197" s="5">
        <f>C198+C199</f>
        <v>1601000</v>
      </c>
      <c r="D197" s="5">
        <f>D198+D199</f>
        <v>1979000</v>
      </c>
      <c r="E197" s="5">
        <f>E198+E199</f>
        <v>2001000</v>
      </c>
      <c r="F197" s="5">
        <f>F198+F199</f>
        <v>2021000</v>
      </c>
    </row>
    <row r="198" spans="1:6" ht="12.75">
      <c r="A198" s="7" t="s">
        <v>256</v>
      </c>
      <c r="B198" s="4" t="s">
        <v>257</v>
      </c>
      <c r="C198" s="5">
        <f aca="true" t="shared" si="44" ref="C198:E199">C403</f>
        <v>800000</v>
      </c>
      <c r="D198" s="5">
        <f t="shared" si="44"/>
        <v>840000</v>
      </c>
      <c r="E198" s="5">
        <f t="shared" si="44"/>
        <v>862000</v>
      </c>
      <c r="F198" s="5">
        <f>F403</f>
        <v>882000</v>
      </c>
    </row>
    <row r="199" spans="1:6" ht="12.75">
      <c r="A199" s="7" t="s">
        <v>86</v>
      </c>
      <c r="B199" s="4" t="s">
        <v>87</v>
      </c>
      <c r="C199" s="5">
        <f t="shared" si="44"/>
        <v>801000</v>
      </c>
      <c r="D199" s="5">
        <f t="shared" si="44"/>
        <v>1139000</v>
      </c>
      <c r="E199" s="5">
        <f t="shared" si="44"/>
        <v>1139000</v>
      </c>
      <c r="F199" s="5">
        <f>F404</f>
        <v>1139000</v>
      </c>
    </row>
    <row r="200" spans="1:6" ht="12.75">
      <c r="A200" s="7" t="s">
        <v>274</v>
      </c>
      <c r="B200" s="4" t="s">
        <v>89</v>
      </c>
      <c r="C200" s="5">
        <f>C201+C209</f>
        <v>2999000</v>
      </c>
      <c r="D200" s="5">
        <f>D201+D209</f>
        <v>2274000</v>
      </c>
      <c r="E200" s="5">
        <f>E201+E209</f>
        <v>2291000</v>
      </c>
      <c r="F200" s="5">
        <f>F201+F209</f>
        <v>2307000</v>
      </c>
    </row>
    <row r="201" spans="1:6" ht="26.25">
      <c r="A201" s="7" t="s">
        <v>90</v>
      </c>
      <c r="B201" s="4" t="s">
        <v>91</v>
      </c>
      <c r="C201" s="5">
        <f>C204</f>
        <v>2084000</v>
      </c>
      <c r="D201" s="5">
        <f>D204</f>
        <v>669000</v>
      </c>
      <c r="E201" s="5">
        <f>E204</f>
        <v>686000</v>
      </c>
      <c r="F201" s="5">
        <f>F204</f>
        <v>702000</v>
      </c>
    </row>
    <row r="202" spans="1:6" ht="12.75">
      <c r="A202" s="7" t="s">
        <v>92</v>
      </c>
      <c r="B202" s="4" t="s">
        <v>93</v>
      </c>
      <c r="C202" s="5"/>
      <c r="D202" s="5"/>
      <c r="E202" s="5"/>
      <c r="F202" s="5"/>
    </row>
    <row r="203" spans="1:6" ht="12.75">
      <c r="A203" s="7" t="s">
        <v>96</v>
      </c>
      <c r="B203" s="4" t="s">
        <v>97</v>
      </c>
      <c r="C203" s="5"/>
      <c r="D203" s="5"/>
      <c r="E203" s="5"/>
      <c r="F203" s="5"/>
    </row>
    <row r="204" spans="1:6" ht="12.75">
      <c r="A204" s="7" t="s">
        <v>298</v>
      </c>
      <c r="B204" s="4" t="s">
        <v>299</v>
      </c>
      <c r="C204" s="5">
        <f>C205+C206</f>
        <v>2084000</v>
      </c>
      <c r="D204" s="5">
        <f>D205+D206</f>
        <v>669000</v>
      </c>
      <c r="E204" s="5">
        <f>E205+E206</f>
        <v>686000</v>
      </c>
      <c r="F204" s="5">
        <f>F205+F206</f>
        <v>702000</v>
      </c>
    </row>
    <row r="205" spans="1:6" ht="12.75">
      <c r="A205" s="7" t="s">
        <v>94</v>
      </c>
      <c r="B205" s="4" t="s">
        <v>300</v>
      </c>
      <c r="C205" s="5">
        <f aca="true" t="shared" si="45" ref="C205:E206">C539</f>
        <v>325000</v>
      </c>
      <c r="D205" s="5">
        <f t="shared" si="45"/>
        <v>104000</v>
      </c>
      <c r="E205" s="5">
        <f t="shared" si="45"/>
        <v>107000</v>
      </c>
      <c r="F205" s="5">
        <f>F539</f>
        <v>109000</v>
      </c>
    </row>
    <row r="206" spans="1:6" ht="12.75">
      <c r="A206" s="7" t="s">
        <v>96</v>
      </c>
      <c r="B206" s="4" t="s">
        <v>301</v>
      </c>
      <c r="C206" s="5">
        <f t="shared" si="45"/>
        <v>1759000</v>
      </c>
      <c r="D206" s="5">
        <f t="shared" si="45"/>
        <v>565000</v>
      </c>
      <c r="E206" s="5">
        <f t="shared" si="45"/>
        <v>579000</v>
      </c>
      <c r="F206" s="5">
        <f>F540</f>
        <v>593000</v>
      </c>
    </row>
    <row r="207" spans="1:6" ht="26.25">
      <c r="A207" s="7" t="s">
        <v>420</v>
      </c>
      <c r="B207" s="4" t="s">
        <v>422</v>
      </c>
      <c r="C207" s="5"/>
      <c r="D207" s="5"/>
      <c r="E207" s="5"/>
      <c r="F207" s="5"/>
    </row>
    <row r="208" spans="1:6" ht="12.75">
      <c r="A208" s="7" t="s">
        <v>421</v>
      </c>
      <c r="B208" s="4" t="s">
        <v>423</v>
      </c>
      <c r="C208" s="5"/>
      <c r="D208" s="5"/>
      <c r="E208" s="5"/>
      <c r="F208" s="5"/>
    </row>
    <row r="209" spans="1:6" ht="12.75">
      <c r="A209" s="7" t="s">
        <v>98</v>
      </c>
      <c r="B209" s="4" t="s">
        <v>99</v>
      </c>
      <c r="C209" s="5">
        <f aca="true" t="shared" si="46" ref="C209:F210">C210</f>
        <v>915000</v>
      </c>
      <c r="D209" s="5">
        <f t="shared" si="46"/>
        <v>1605000</v>
      </c>
      <c r="E209" s="5">
        <f t="shared" si="46"/>
        <v>1605000</v>
      </c>
      <c r="F209" s="5">
        <f t="shared" si="46"/>
        <v>1605000</v>
      </c>
    </row>
    <row r="210" spans="1:6" ht="12.75">
      <c r="A210" s="7" t="s">
        <v>100</v>
      </c>
      <c r="B210" s="4" t="s">
        <v>101</v>
      </c>
      <c r="C210" s="5">
        <f t="shared" si="46"/>
        <v>915000</v>
      </c>
      <c r="D210" s="5">
        <f t="shared" si="46"/>
        <v>1605000</v>
      </c>
      <c r="E210" s="5">
        <f t="shared" si="46"/>
        <v>1605000</v>
      </c>
      <c r="F210" s="5">
        <f t="shared" si="46"/>
        <v>1605000</v>
      </c>
    </row>
    <row r="211" spans="1:6" ht="12.75">
      <c r="A211" s="7" t="s">
        <v>102</v>
      </c>
      <c r="B211" s="4" t="s">
        <v>103</v>
      </c>
      <c r="C211" s="5">
        <f>C212+C213+C214+C215</f>
        <v>915000</v>
      </c>
      <c r="D211" s="5">
        <f>D212+D213+D214+D215</f>
        <v>1605000</v>
      </c>
      <c r="E211" s="5">
        <f>E212+E213+E214+E215</f>
        <v>1605000</v>
      </c>
      <c r="F211" s="5">
        <f>F212+F213+F214+F215</f>
        <v>1605000</v>
      </c>
    </row>
    <row r="212" spans="1:6" ht="12.75">
      <c r="A212" s="7" t="s">
        <v>104</v>
      </c>
      <c r="B212" s="4" t="s">
        <v>105</v>
      </c>
      <c r="C212" s="5">
        <f aca="true" t="shared" si="47" ref="C212:E215">C546</f>
        <v>236000</v>
      </c>
      <c r="D212" s="5">
        <f t="shared" si="47"/>
        <v>1485000</v>
      </c>
      <c r="E212" s="5">
        <f t="shared" si="47"/>
        <v>1485000</v>
      </c>
      <c r="F212" s="5">
        <f>F546</f>
        <v>1485000</v>
      </c>
    </row>
    <row r="213" spans="1:6" ht="12.75">
      <c r="A213" s="7" t="s">
        <v>106</v>
      </c>
      <c r="B213" s="4" t="s">
        <v>107</v>
      </c>
      <c r="C213" s="5">
        <f t="shared" si="47"/>
        <v>604500</v>
      </c>
      <c r="D213" s="5">
        <f t="shared" si="47"/>
        <v>90000</v>
      </c>
      <c r="E213" s="5">
        <f t="shared" si="47"/>
        <v>90000</v>
      </c>
      <c r="F213" s="5">
        <f>F547</f>
        <v>90000</v>
      </c>
    </row>
    <row r="214" spans="1:6" ht="12.75">
      <c r="A214" s="7" t="s">
        <v>108</v>
      </c>
      <c r="B214" s="4" t="s">
        <v>109</v>
      </c>
      <c r="C214" s="5">
        <f t="shared" si="47"/>
        <v>74500</v>
      </c>
      <c r="D214" s="5">
        <f t="shared" si="47"/>
        <v>0</v>
      </c>
      <c r="E214" s="5">
        <f t="shared" si="47"/>
        <v>0</v>
      </c>
      <c r="F214" s="5">
        <f>F548</f>
        <v>0</v>
      </c>
    </row>
    <row r="215" spans="1:6" ht="12.75">
      <c r="A215" s="7" t="s">
        <v>110</v>
      </c>
      <c r="B215" s="4" t="s">
        <v>111</v>
      </c>
      <c r="C215" s="5">
        <f t="shared" si="47"/>
        <v>0</v>
      </c>
      <c r="D215" s="5">
        <f t="shared" si="47"/>
        <v>30000</v>
      </c>
      <c r="E215" s="5">
        <f t="shared" si="47"/>
        <v>30000</v>
      </c>
      <c r="F215" s="5">
        <f>F549</f>
        <v>30000</v>
      </c>
    </row>
    <row r="216" spans="1:6" ht="26.25">
      <c r="A216" s="7" t="s">
        <v>323</v>
      </c>
      <c r="B216" s="4" t="s">
        <v>324</v>
      </c>
      <c r="C216" s="5">
        <f>C217+C222</f>
        <v>70559000</v>
      </c>
      <c r="D216" s="5">
        <f>D217+D222</f>
        <v>12252000</v>
      </c>
      <c r="E216" s="5">
        <f>E217+E222</f>
        <v>12539000</v>
      </c>
      <c r="F216" s="5">
        <f>F217+F222</f>
        <v>12822000</v>
      </c>
    </row>
    <row r="217" spans="1:6" ht="12.75">
      <c r="A217" s="7" t="s">
        <v>325</v>
      </c>
      <c r="B217" s="4" t="s">
        <v>326</v>
      </c>
      <c r="C217" s="5">
        <f aca="true" t="shared" si="48" ref="C217:F220">C218</f>
        <v>779000</v>
      </c>
      <c r="D217" s="5">
        <f t="shared" si="48"/>
        <v>751000</v>
      </c>
      <c r="E217" s="5">
        <f t="shared" si="48"/>
        <v>751000</v>
      </c>
      <c r="F217" s="5">
        <f t="shared" si="48"/>
        <v>751000</v>
      </c>
    </row>
    <row r="218" spans="1:6" ht="12.75">
      <c r="A218" s="7" t="s">
        <v>274</v>
      </c>
      <c r="B218" s="4" t="s">
        <v>89</v>
      </c>
      <c r="C218" s="5">
        <f t="shared" si="48"/>
        <v>779000</v>
      </c>
      <c r="D218" s="5">
        <f t="shared" si="48"/>
        <v>751000</v>
      </c>
      <c r="E218" s="5">
        <f t="shared" si="48"/>
        <v>751000</v>
      </c>
      <c r="F218" s="5">
        <f t="shared" si="48"/>
        <v>751000</v>
      </c>
    </row>
    <row r="219" spans="1:6" ht="12.75">
      <c r="A219" s="7" t="s">
        <v>283</v>
      </c>
      <c r="B219" s="4" t="s">
        <v>284</v>
      </c>
      <c r="C219" s="5">
        <f t="shared" si="48"/>
        <v>779000</v>
      </c>
      <c r="D219" s="5">
        <f t="shared" si="48"/>
        <v>751000</v>
      </c>
      <c r="E219" s="5">
        <f t="shared" si="48"/>
        <v>751000</v>
      </c>
      <c r="F219" s="5">
        <f t="shared" si="48"/>
        <v>751000</v>
      </c>
    </row>
    <row r="220" spans="1:6" ht="26.25">
      <c r="A220" s="7" t="s">
        <v>285</v>
      </c>
      <c r="B220" s="4" t="s">
        <v>286</v>
      </c>
      <c r="C220" s="5">
        <f t="shared" si="48"/>
        <v>779000</v>
      </c>
      <c r="D220" s="5">
        <f t="shared" si="48"/>
        <v>751000</v>
      </c>
      <c r="E220" s="5">
        <f t="shared" si="48"/>
        <v>751000</v>
      </c>
      <c r="F220" s="5">
        <f t="shared" si="48"/>
        <v>751000</v>
      </c>
    </row>
    <row r="221" spans="1:6" ht="12.75">
      <c r="A221" s="7" t="s">
        <v>287</v>
      </c>
      <c r="B221" s="4" t="s">
        <v>288</v>
      </c>
      <c r="C221" s="5">
        <f>C555</f>
        <v>779000</v>
      </c>
      <c r="D221" s="5">
        <f>D555</f>
        <v>751000</v>
      </c>
      <c r="E221" s="5">
        <f>E555</f>
        <v>751000</v>
      </c>
      <c r="F221" s="5">
        <f>F555</f>
        <v>751000</v>
      </c>
    </row>
    <row r="222" spans="1:6" ht="12.75">
      <c r="A222" s="7" t="s">
        <v>327</v>
      </c>
      <c r="B222" s="4" t="s">
        <v>328</v>
      </c>
      <c r="C222" s="5">
        <f>C223+C229</f>
        <v>69780000</v>
      </c>
      <c r="D222" s="5">
        <f>D223+D229</f>
        <v>11501000</v>
      </c>
      <c r="E222" s="5">
        <f>E223+E229</f>
        <v>11788000</v>
      </c>
      <c r="F222" s="5">
        <f>F223+F229</f>
        <v>12071000</v>
      </c>
    </row>
    <row r="223" spans="1:6" ht="12.75">
      <c r="A223" s="7" t="s">
        <v>221</v>
      </c>
      <c r="B223" s="4" t="s">
        <v>222</v>
      </c>
      <c r="C223" s="5">
        <f>C224+C225</f>
        <v>69780000</v>
      </c>
      <c r="D223" s="5">
        <f>D224+D225</f>
        <v>11501000</v>
      </c>
      <c r="E223" s="5">
        <f>E224+E225</f>
        <v>11788000</v>
      </c>
      <c r="F223" s="5">
        <f>F224+F225</f>
        <v>12071000</v>
      </c>
    </row>
    <row r="224" spans="1:6" ht="26.25">
      <c r="A224" s="7" t="s">
        <v>80</v>
      </c>
      <c r="B224" s="4" t="s">
        <v>81</v>
      </c>
      <c r="C224" s="5">
        <f>C408</f>
        <v>69780000</v>
      </c>
      <c r="D224" s="5">
        <f>D408</f>
        <v>11501000</v>
      </c>
      <c r="E224" s="5">
        <f>E408</f>
        <v>11788000</v>
      </c>
      <c r="F224" s="5">
        <f>F408</f>
        <v>12071000</v>
      </c>
    </row>
    <row r="225" spans="1:6" ht="12.75">
      <c r="A225" s="7" t="s">
        <v>262</v>
      </c>
      <c r="B225" s="4" t="s">
        <v>263</v>
      </c>
      <c r="C225" s="5">
        <f aca="true" t="shared" si="49" ref="C225:F227">C226</f>
        <v>0</v>
      </c>
      <c r="D225" s="5">
        <f t="shared" si="49"/>
        <v>0</v>
      </c>
      <c r="E225" s="5">
        <f t="shared" si="49"/>
        <v>0</v>
      </c>
      <c r="F225" s="5">
        <f t="shared" si="49"/>
        <v>0</v>
      </c>
    </row>
    <row r="226" spans="1:6" ht="12.75">
      <c r="A226" s="7" t="s">
        <v>264</v>
      </c>
      <c r="B226" s="4" t="s">
        <v>265</v>
      </c>
      <c r="C226" s="5">
        <f t="shared" si="49"/>
        <v>0</v>
      </c>
      <c r="D226" s="5">
        <f t="shared" si="49"/>
        <v>0</v>
      </c>
      <c r="E226" s="5">
        <f t="shared" si="49"/>
        <v>0</v>
      </c>
      <c r="F226" s="5">
        <f t="shared" si="49"/>
        <v>0</v>
      </c>
    </row>
    <row r="227" spans="1:6" ht="12.75">
      <c r="A227" s="7" t="s">
        <v>270</v>
      </c>
      <c r="B227" s="4" t="s">
        <v>271</v>
      </c>
      <c r="C227" s="5">
        <f t="shared" si="49"/>
        <v>0</v>
      </c>
      <c r="D227" s="5">
        <f t="shared" si="49"/>
        <v>0</v>
      </c>
      <c r="E227" s="5">
        <f t="shared" si="49"/>
        <v>0</v>
      </c>
      <c r="F227" s="5">
        <f t="shared" si="49"/>
        <v>0</v>
      </c>
    </row>
    <row r="228" spans="1:6" ht="12.75">
      <c r="A228" s="7" t="s">
        <v>272</v>
      </c>
      <c r="B228" s="4" t="s">
        <v>273</v>
      </c>
      <c r="C228" s="5">
        <f>C412</f>
        <v>0</v>
      </c>
      <c r="D228" s="5">
        <f>D412</f>
        <v>0</v>
      </c>
      <c r="E228" s="5">
        <f>E412</f>
        <v>0</v>
      </c>
      <c r="F228" s="5">
        <f>F412</f>
        <v>0</v>
      </c>
    </row>
    <row r="229" spans="1:6" ht="12.75">
      <c r="A229" s="7" t="s">
        <v>274</v>
      </c>
      <c r="B229" s="4" t="s">
        <v>89</v>
      </c>
      <c r="C229" s="5">
        <f>C230+C233</f>
        <v>0</v>
      </c>
      <c r="D229" s="5">
        <f>D230+D233</f>
        <v>0</v>
      </c>
      <c r="E229" s="5">
        <f>E230+E233</f>
        <v>0</v>
      </c>
      <c r="F229" s="5">
        <f>F230+F233</f>
        <v>0</v>
      </c>
    </row>
    <row r="230" spans="1:6" ht="26.25">
      <c r="A230" s="7" t="s">
        <v>291</v>
      </c>
      <c r="B230" s="4" t="s">
        <v>292</v>
      </c>
      <c r="C230" s="5">
        <f aca="true" t="shared" si="50" ref="C230:F231">C231</f>
        <v>0</v>
      </c>
      <c r="D230" s="5">
        <f t="shared" si="50"/>
        <v>0</v>
      </c>
      <c r="E230" s="5">
        <f t="shared" si="50"/>
        <v>0</v>
      </c>
      <c r="F230" s="5">
        <f t="shared" si="50"/>
        <v>0</v>
      </c>
    </row>
    <row r="231" spans="1:6" ht="12.75">
      <c r="A231" s="7" t="s">
        <v>293</v>
      </c>
      <c r="B231" s="4" t="s">
        <v>294</v>
      </c>
      <c r="C231" s="5">
        <f t="shared" si="50"/>
        <v>0</v>
      </c>
      <c r="D231" s="5">
        <f t="shared" si="50"/>
        <v>0</v>
      </c>
      <c r="E231" s="5">
        <f t="shared" si="50"/>
        <v>0</v>
      </c>
      <c r="F231" s="5">
        <f t="shared" si="50"/>
        <v>0</v>
      </c>
    </row>
    <row r="232" spans="1:6" ht="12.75">
      <c r="A232" s="7" t="s">
        <v>295</v>
      </c>
      <c r="B232" s="4" t="s">
        <v>296</v>
      </c>
      <c r="C232" s="5">
        <f>C560</f>
        <v>0</v>
      </c>
      <c r="D232" s="5">
        <f>D560</f>
        <v>0</v>
      </c>
      <c r="E232" s="5">
        <f>E560</f>
        <v>0</v>
      </c>
      <c r="F232" s="5">
        <f>F560</f>
        <v>0</v>
      </c>
    </row>
    <row r="233" spans="1:6" ht="12.75">
      <c r="A233" s="7" t="s">
        <v>98</v>
      </c>
      <c r="B233" s="4" t="s">
        <v>99</v>
      </c>
      <c r="C233" s="5">
        <f aca="true" t="shared" si="51" ref="C233:F234">C234</f>
        <v>0</v>
      </c>
      <c r="D233" s="5">
        <f t="shared" si="51"/>
        <v>0</v>
      </c>
      <c r="E233" s="5">
        <f t="shared" si="51"/>
        <v>0</v>
      </c>
      <c r="F233" s="5">
        <f t="shared" si="51"/>
        <v>0</v>
      </c>
    </row>
    <row r="234" spans="1:6" ht="12.75">
      <c r="A234" s="7" t="s">
        <v>100</v>
      </c>
      <c r="B234" s="4" t="s">
        <v>101</v>
      </c>
      <c r="C234" s="5">
        <f t="shared" si="51"/>
        <v>0</v>
      </c>
      <c r="D234" s="5">
        <f t="shared" si="51"/>
        <v>0</v>
      </c>
      <c r="E234" s="5">
        <f t="shared" si="51"/>
        <v>0</v>
      </c>
      <c r="F234" s="5">
        <f t="shared" si="51"/>
        <v>0</v>
      </c>
    </row>
    <row r="235" spans="1:6" ht="12.75">
      <c r="A235" s="7" t="s">
        <v>102</v>
      </c>
      <c r="B235" s="4" t="s">
        <v>103</v>
      </c>
      <c r="C235" s="5">
        <f>C237+C236</f>
        <v>0</v>
      </c>
      <c r="D235" s="5">
        <f>D237+D236</f>
        <v>0</v>
      </c>
      <c r="E235" s="5">
        <f>E237+E236</f>
        <v>0</v>
      </c>
      <c r="F235" s="5">
        <f>F237+F236</f>
        <v>0</v>
      </c>
    </row>
    <row r="236" spans="1:6" ht="12.75">
      <c r="A236" s="7" t="s">
        <v>106</v>
      </c>
      <c r="B236" s="4" t="s">
        <v>107</v>
      </c>
      <c r="C236" s="5">
        <f aca="true" t="shared" si="52" ref="C236:F237">C564</f>
        <v>0</v>
      </c>
      <c r="D236" s="5">
        <f t="shared" si="52"/>
        <v>0</v>
      </c>
      <c r="E236" s="5">
        <f t="shared" si="52"/>
        <v>0</v>
      </c>
      <c r="F236" s="5">
        <f t="shared" si="52"/>
        <v>0</v>
      </c>
    </row>
    <row r="237" spans="1:6" ht="12.75">
      <c r="A237" s="7" t="s">
        <v>110</v>
      </c>
      <c r="B237" s="4" t="s">
        <v>111</v>
      </c>
      <c r="C237" s="5">
        <f t="shared" si="52"/>
        <v>0</v>
      </c>
      <c r="D237" s="5">
        <f t="shared" si="52"/>
        <v>0</v>
      </c>
      <c r="E237" s="5">
        <f t="shared" si="52"/>
        <v>0</v>
      </c>
      <c r="F237" s="5">
        <f t="shared" si="52"/>
        <v>0</v>
      </c>
    </row>
    <row r="238" spans="1:6" ht="12.75">
      <c r="A238" s="7" t="s">
        <v>329</v>
      </c>
      <c r="B238" s="4" t="s">
        <v>330</v>
      </c>
      <c r="C238" s="5">
        <f>C239+C242+C273</f>
        <v>198823000</v>
      </c>
      <c r="D238" s="5">
        <f>D239+D242+D273</f>
        <v>132978000</v>
      </c>
      <c r="E238" s="5">
        <f>E239+E242+E273</f>
        <v>133290000</v>
      </c>
      <c r="F238" s="5">
        <f>F239+F242+F273</f>
        <v>133596000</v>
      </c>
    </row>
    <row r="239" spans="1:6" ht="12.75">
      <c r="A239" s="7" t="s">
        <v>331</v>
      </c>
      <c r="B239" s="4" t="s">
        <v>332</v>
      </c>
      <c r="C239" s="5">
        <f aca="true" t="shared" si="53" ref="C239:F240">C240</f>
        <v>205000</v>
      </c>
      <c r="D239" s="5">
        <f t="shared" si="53"/>
        <v>105000</v>
      </c>
      <c r="E239" s="5">
        <f t="shared" si="53"/>
        <v>105000</v>
      </c>
      <c r="F239" s="5">
        <f t="shared" si="53"/>
        <v>105000</v>
      </c>
    </row>
    <row r="240" spans="1:6" ht="12.75">
      <c r="A240" s="7" t="s">
        <v>221</v>
      </c>
      <c r="B240" s="4" t="s">
        <v>222</v>
      </c>
      <c r="C240" s="5">
        <f t="shared" si="53"/>
        <v>205000</v>
      </c>
      <c r="D240" s="5">
        <f t="shared" si="53"/>
        <v>105000</v>
      </c>
      <c r="E240" s="5">
        <f t="shared" si="53"/>
        <v>105000</v>
      </c>
      <c r="F240" s="5">
        <f t="shared" si="53"/>
        <v>105000</v>
      </c>
    </row>
    <row r="241" spans="1:6" ht="26.25">
      <c r="A241" s="7" t="s">
        <v>80</v>
      </c>
      <c r="B241" s="4" t="s">
        <v>81</v>
      </c>
      <c r="C241" s="5">
        <f>C416</f>
        <v>205000</v>
      </c>
      <c r="D241" s="5">
        <f>D416</f>
        <v>105000</v>
      </c>
      <c r="E241" s="5">
        <f>E416</f>
        <v>105000</v>
      </c>
      <c r="F241" s="5">
        <f>F416</f>
        <v>105000</v>
      </c>
    </row>
    <row r="242" spans="1:6" ht="12.75">
      <c r="A242" s="7" t="s">
        <v>333</v>
      </c>
      <c r="B242" s="4" t="s">
        <v>334</v>
      </c>
      <c r="C242" s="5">
        <f>C243+C255</f>
        <v>189050000</v>
      </c>
      <c r="D242" s="5">
        <f>D243+D255</f>
        <v>125061000</v>
      </c>
      <c r="E242" s="5">
        <f>E243+E255</f>
        <v>125178000</v>
      </c>
      <c r="F242" s="5">
        <f>F243+F255</f>
        <v>125293000</v>
      </c>
    </row>
    <row r="243" spans="1:7" ht="12.75">
      <c r="A243" s="7" t="s">
        <v>221</v>
      </c>
      <c r="B243" s="4" t="s">
        <v>222</v>
      </c>
      <c r="C243" s="5">
        <f>C244+C245+C249</f>
        <v>42094000</v>
      </c>
      <c r="D243" s="5">
        <f>D244+D245+D249</f>
        <v>52855000</v>
      </c>
      <c r="E243" s="5">
        <f>E244+E245+E249</f>
        <v>52972000</v>
      </c>
      <c r="F243" s="5">
        <f>F244+F245+F249</f>
        <v>53087000</v>
      </c>
      <c r="G243" s="12"/>
    </row>
    <row r="244" spans="1:6" ht="26.25">
      <c r="A244" s="7" t="s">
        <v>80</v>
      </c>
      <c r="B244" s="4" t="s">
        <v>81</v>
      </c>
      <c r="C244" s="5">
        <f>C419</f>
        <v>29114000</v>
      </c>
      <c r="D244" s="5">
        <f>D419</f>
        <v>43060000</v>
      </c>
      <c r="E244" s="5">
        <f>E419</f>
        <v>43060000</v>
      </c>
      <c r="F244" s="5">
        <f>F419</f>
        <v>43060000</v>
      </c>
    </row>
    <row r="245" spans="1:6" ht="12.75">
      <c r="A245" s="7" t="s">
        <v>242</v>
      </c>
      <c r="B245" s="4" t="s">
        <v>243</v>
      </c>
      <c r="C245" s="5">
        <f>C246</f>
        <v>8500000</v>
      </c>
      <c r="D245" s="5">
        <f>D246</f>
        <v>5111000</v>
      </c>
      <c r="E245" s="5">
        <f>E246</f>
        <v>5111000</v>
      </c>
      <c r="F245" s="5">
        <f>F246</f>
        <v>5111000</v>
      </c>
    </row>
    <row r="246" spans="1:6" ht="12.75">
      <c r="A246" s="7" t="s">
        <v>244</v>
      </c>
      <c r="B246" s="4" t="s">
        <v>245</v>
      </c>
      <c r="C246" s="5">
        <f>C247+C248</f>
        <v>8500000</v>
      </c>
      <c r="D246" s="5">
        <f>D247+D248</f>
        <v>5111000</v>
      </c>
      <c r="E246" s="5">
        <f>E247+E248</f>
        <v>5111000</v>
      </c>
      <c r="F246" s="5">
        <f>F247+F248</f>
        <v>5111000</v>
      </c>
    </row>
    <row r="247" spans="1:6" ht="12.75">
      <c r="A247" s="7" t="s">
        <v>246</v>
      </c>
      <c r="B247" s="4" t="s">
        <v>247</v>
      </c>
      <c r="C247" s="5">
        <f aca="true" t="shared" si="54" ref="C247:F248">C422</f>
        <v>6500000</v>
      </c>
      <c r="D247" s="5">
        <f t="shared" si="54"/>
        <v>5111000</v>
      </c>
      <c r="E247" s="5">
        <f t="shared" si="54"/>
        <v>5111000</v>
      </c>
      <c r="F247" s="5">
        <f t="shared" si="54"/>
        <v>5111000</v>
      </c>
    </row>
    <row r="248" spans="1:6" ht="12.75">
      <c r="A248" s="7" t="s">
        <v>431</v>
      </c>
      <c r="B248" s="4" t="s">
        <v>432</v>
      </c>
      <c r="C248" s="5">
        <f t="shared" si="54"/>
        <v>2000000</v>
      </c>
      <c r="D248" s="5">
        <f t="shared" si="54"/>
        <v>0</v>
      </c>
      <c r="E248" s="5">
        <f t="shared" si="54"/>
        <v>0</v>
      </c>
      <c r="F248" s="5">
        <f t="shared" si="54"/>
        <v>0</v>
      </c>
    </row>
    <row r="249" spans="1:6" ht="12.75">
      <c r="A249" s="7" t="s">
        <v>262</v>
      </c>
      <c r="B249" s="4" t="s">
        <v>263</v>
      </c>
      <c r="C249" s="5">
        <f>C250</f>
        <v>4480000</v>
      </c>
      <c r="D249" s="5">
        <f>D250</f>
        <v>4684000</v>
      </c>
      <c r="E249" s="5">
        <f>E250</f>
        <v>4801000</v>
      </c>
      <c r="F249" s="5">
        <f>F250</f>
        <v>4916000</v>
      </c>
    </row>
    <row r="250" spans="1:6" ht="12.75">
      <c r="A250" s="7" t="s">
        <v>264</v>
      </c>
      <c r="B250" s="4" t="s">
        <v>265</v>
      </c>
      <c r="C250" s="5">
        <f>C251+C253</f>
        <v>4480000</v>
      </c>
      <c r="D250" s="5">
        <f>D251+D253</f>
        <v>4684000</v>
      </c>
      <c r="E250" s="5">
        <f>E251+E253</f>
        <v>4801000</v>
      </c>
      <c r="F250" s="5">
        <f>F251+F253</f>
        <v>4916000</v>
      </c>
    </row>
    <row r="251" spans="1:6" ht="12.75">
      <c r="A251" s="7" t="s">
        <v>266</v>
      </c>
      <c r="B251" s="4" t="s">
        <v>267</v>
      </c>
      <c r="C251" s="5">
        <f>C252</f>
        <v>1088000</v>
      </c>
      <c r="D251" s="5">
        <f>D252</f>
        <v>1120000</v>
      </c>
      <c r="E251" s="5">
        <f>E252</f>
        <v>1148000</v>
      </c>
      <c r="F251" s="5">
        <f>F252</f>
        <v>1176000</v>
      </c>
    </row>
    <row r="252" spans="1:6" ht="12.75">
      <c r="A252" s="7" t="s">
        <v>268</v>
      </c>
      <c r="B252" s="4" t="s">
        <v>269</v>
      </c>
      <c r="C252" s="5">
        <f>C427</f>
        <v>1088000</v>
      </c>
      <c r="D252" s="5">
        <f>D427</f>
        <v>1120000</v>
      </c>
      <c r="E252" s="5">
        <f>E427</f>
        <v>1148000</v>
      </c>
      <c r="F252" s="5">
        <f>F427</f>
        <v>1176000</v>
      </c>
    </row>
    <row r="253" spans="1:6" ht="12.75">
      <c r="A253" s="7" t="s">
        <v>270</v>
      </c>
      <c r="B253" s="4" t="s">
        <v>271</v>
      </c>
      <c r="C253" s="5">
        <f>C254</f>
        <v>3392000</v>
      </c>
      <c r="D253" s="5">
        <f>D254</f>
        <v>3564000</v>
      </c>
      <c r="E253" s="5">
        <f>E254</f>
        <v>3653000</v>
      </c>
      <c r="F253" s="5">
        <f>F254</f>
        <v>3740000</v>
      </c>
    </row>
    <row r="254" spans="1:6" ht="12.75">
      <c r="A254" s="7" t="s">
        <v>272</v>
      </c>
      <c r="B254" s="4" t="s">
        <v>273</v>
      </c>
      <c r="C254" s="5">
        <f>C429</f>
        <v>3392000</v>
      </c>
      <c r="D254" s="5">
        <f>D429</f>
        <v>3564000</v>
      </c>
      <c r="E254" s="5">
        <f>E429</f>
        <v>3653000</v>
      </c>
      <c r="F254" s="5">
        <f>F429</f>
        <v>3740000</v>
      </c>
    </row>
    <row r="255" spans="1:6" ht="12.75">
      <c r="A255" s="7" t="s">
        <v>274</v>
      </c>
      <c r="B255" s="4" t="s">
        <v>89</v>
      </c>
      <c r="C255" s="5">
        <f>C256+C259+C263+C268</f>
        <v>146956000</v>
      </c>
      <c r="D255" s="5">
        <f>D256+D259+D263+D268</f>
        <v>72206000</v>
      </c>
      <c r="E255" s="5">
        <f>E256+E259+E263+E268</f>
        <v>72206000</v>
      </c>
      <c r="F255" s="5">
        <f>F256+F259+F263+F268</f>
        <v>72206000</v>
      </c>
    </row>
    <row r="256" spans="1:6" ht="12.75">
      <c r="A256" s="7" t="s">
        <v>275</v>
      </c>
      <c r="B256" s="4" t="s">
        <v>276</v>
      </c>
      <c r="C256" s="5">
        <f aca="true" t="shared" si="55" ref="C256:F257">C257</f>
        <v>0</v>
      </c>
      <c r="D256" s="5">
        <f t="shared" si="55"/>
        <v>0</v>
      </c>
      <c r="E256" s="5">
        <f t="shared" si="55"/>
        <v>0</v>
      </c>
      <c r="F256" s="5">
        <f t="shared" si="55"/>
        <v>0</v>
      </c>
    </row>
    <row r="257" spans="1:6" ht="12.75">
      <c r="A257" s="7" t="s">
        <v>277</v>
      </c>
      <c r="B257" s="4" t="s">
        <v>278</v>
      </c>
      <c r="C257" s="5">
        <f t="shared" si="55"/>
        <v>0</v>
      </c>
      <c r="D257" s="5">
        <f t="shared" si="55"/>
        <v>0</v>
      </c>
      <c r="E257" s="5">
        <f t="shared" si="55"/>
        <v>0</v>
      </c>
      <c r="F257" s="5">
        <f t="shared" si="55"/>
        <v>0</v>
      </c>
    </row>
    <row r="258" spans="1:6" ht="12.75">
      <c r="A258" s="7" t="s">
        <v>281</v>
      </c>
      <c r="B258" s="4" t="s">
        <v>282</v>
      </c>
      <c r="C258" s="5">
        <f>C571</f>
        <v>0</v>
      </c>
      <c r="D258" s="5">
        <f>D571</f>
        <v>0</v>
      </c>
      <c r="E258" s="5">
        <f>E571</f>
        <v>0</v>
      </c>
      <c r="F258" s="5">
        <f>F571</f>
        <v>0</v>
      </c>
    </row>
    <row r="259" spans="1:6" ht="12.75">
      <c r="A259" s="7" t="s">
        <v>283</v>
      </c>
      <c r="B259" s="4" t="s">
        <v>284</v>
      </c>
      <c r="C259" s="5">
        <f>C260</f>
        <v>13172000</v>
      </c>
      <c r="D259" s="5">
        <f>D260</f>
        <v>6901000</v>
      </c>
      <c r="E259" s="5">
        <f>E260</f>
        <v>6901000</v>
      </c>
      <c r="F259" s="5">
        <f>F260</f>
        <v>6901000</v>
      </c>
    </row>
    <row r="260" spans="1:6" ht="26.25">
      <c r="A260" s="7" t="s">
        <v>285</v>
      </c>
      <c r="B260" s="4" t="s">
        <v>286</v>
      </c>
      <c r="C260" s="5">
        <f>C262+C261</f>
        <v>13172000</v>
      </c>
      <c r="D260" s="5">
        <f>D262+D261</f>
        <v>6901000</v>
      </c>
      <c r="E260" s="5">
        <f>E262+E261</f>
        <v>6901000</v>
      </c>
      <c r="F260" s="5">
        <f>F262+F261</f>
        <v>6901000</v>
      </c>
    </row>
    <row r="261" spans="1:6" ht="12.75">
      <c r="A261" s="7" t="s">
        <v>287</v>
      </c>
      <c r="B261" s="4" t="s">
        <v>288</v>
      </c>
      <c r="C261" s="5">
        <f aca="true" t="shared" si="56" ref="C261:E262">C574</f>
        <v>1290000</v>
      </c>
      <c r="D261" s="5">
        <f t="shared" si="56"/>
        <v>38000</v>
      </c>
      <c r="E261" s="5">
        <f t="shared" si="56"/>
        <v>38000</v>
      </c>
      <c r="F261" s="5">
        <f>F574</f>
        <v>38000</v>
      </c>
    </row>
    <row r="262" spans="1:6" ht="12.75">
      <c r="A262" s="7" t="s">
        <v>289</v>
      </c>
      <c r="B262" s="4" t="s">
        <v>290</v>
      </c>
      <c r="C262" s="5">
        <f t="shared" si="56"/>
        <v>11882000</v>
      </c>
      <c r="D262" s="5">
        <f t="shared" si="56"/>
        <v>6863000</v>
      </c>
      <c r="E262" s="5">
        <f t="shared" si="56"/>
        <v>6863000</v>
      </c>
      <c r="F262" s="5">
        <f>F575</f>
        <v>6863000</v>
      </c>
    </row>
    <row r="263" spans="1:6" ht="26.25">
      <c r="A263" s="7" t="s">
        <v>90</v>
      </c>
      <c r="B263" s="4" t="s">
        <v>91</v>
      </c>
      <c r="C263" s="5">
        <f>C264</f>
        <v>83242000</v>
      </c>
      <c r="D263" s="5">
        <f>D264</f>
        <v>41273000</v>
      </c>
      <c r="E263" s="5">
        <f>E264</f>
        <v>41273000</v>
      </c>
      <c r="F263" s="5">
        <f>F264</f>
        <v>41273000</v>
      </c>
    </row>
    <row r="264" spans="1:6" ht="12.75">
      <c r="A264" s="7" t="s">
        <v>92</v>
      </c>
      <c r="B264" s="4" t="s">
        <v>93</v>
      </c>
      <c r="C264" s="5">
        <f>C265+C266+C267</f>
        <v>83242000</v>
      </c>
      <c r="D264" s="5">
        <f>D265+D266+D267</f>
        <v>41273000</v>
      </c>
      <c r="E264" s="5">
        <f>E265+E266+E267</f>
        <v>41273000</v>
      </c>
      <c r="F264" s="5">
        <f>F265+F266+F267</f>
        <v>41273000</v>
      </c>
    </row>
    <row r="265" spans="1:6" ht="12.75">
      <c r="A265" s="7" t="s">
        <v>94</v>
      </c>
      <c r="B265" s="4" t="s">
        <v>95</v>
      </c>
      <c r="C265" s="5">
        <f aca="true" t="shared" si="57" ref="C265:E266">C578</f>
        <v>11879000</v>
      </c>
      <c r="D265" s="5">
        <f t="shared" si="57"/>
        <v>6191000</v>
      </c>
      <c r="E265" s="5">
        <f t="shared" si="57"/>
        <v>6191000</v>
      </c>
      <c r="F265" s="5">
        <f>F578</f>
        <v>6191000</v>
      </c>
    </row>
    <row r="266" spans="1:6" ht="12.75">
      <c r="A266" s="7" t="s">
        <v>96</v>
      </c>
      <c r="B266" s="4" t="s">
        <v>97</v>
      </c>
      <c r="C266" s="5">
        <f t="shared" si="57"/>
        <v>67311000</v>
      </c>
      <c r="D266" s="5">
        <f t="shared" si="57"/>
        <v>35082000</v>
      </c>
      <c r="E266" s="5">
        <f t="shared" si="57"/>
        <v>35082000</v>
      </c>
      <c r="F266" s="5">
        <f>F579</f>
        <v>35082000</v>
      </c>
    </row>
    <row r="267" spans="1:6" ht="12.75">
      <c r="A267" s="7" t="s">
        <v>295</v>
      </c>
      <c r="B267" s="4" t="s">
        <v>297</v>
      </c>
      <c r="C267" s="5">
        <f>C580</f>
        <v>4052000</v>
      </c>
      <c r="D267" s="5">
        <f>D580</f>
        <v>0</v>
      </c>
      <c r="E267" s="5">
        <f>E580</f>
        <v>0</v>
      </c>
      <c r="F267" s="5">
        <f>F580</f>
        <v>0</v>
      </c>
    </row>
    <row r="268" spans="1:6" ht="12.75">
      <c r="A268" s="7" t="s">
        <v>98</v>
      </c>
      <c r="B268" s="4" t="s">
        <v>99</v>
      </c>
      <c r="C268" s="5">
        <f aca="true" t="shared" si="58" ref="C268:F269">C269</f>
        <v>50542000</v>
      </c>
      <c r="D268" s="5">
        <f t="shared" si="58"/>
        <v>24032000</v>
      </c>
      <c r="E268" s="5">
        <f t="shared" si="58"/>
        <v>24032000</v>
      </c>
      <c r="F268" s="5">
        <f t="shared" si="58"/>
        <v>24032000</v>
      </c>
    </row>
    <row r="269" spans="1:6" ht="12.75">
      <c r="A269" s="7" t="s">
        <v>100</v>
      </c>
      <c r="B269" s="4" t="s">
        <v>101</v>
      </c>
      <c r="C269" s="5">
        <f t="shared" si="58"/>
        <v>50542000</v>
      </c>
      <c r="D269" s="5">
        <f t="shared" si="58"/>
        <v>24032000</v>
      </c>
      <c r="E269" s="5">
        <f t="shared" si="58"/>
        <v>24032000</v>
      </c>
      <c r="F269" s="5">
        <f t="shared" si="58"/>
        <v>24032000</v>
      </c>
    </row>
    <row r="270" spans="1:6" ht="12.75">
      <c r="A270" s="7" t="s">
        <v>102</v>
      </c>
      <c r="B270" s="4" t="s">
        <v>103</v>
      </c>
      <c r="C270" s="5">
        <f>C271+C272</f>
        <v>50542000</v>
      </c>
      <c r="D270" s="5">
        <f>D271+D272</f>
        <v>24032000</v>
      </c>
      <c r="E270" s="5">
        <f>E271+E272</f>
        <v>24032000</v>
      </c>
      <c r="F270" s="5">
        <f>F271+F272</f>
        <v>24032000</v>
      </c>
    </row>
    <row r="271" spans="1:6" ht="12.75">
      <c r="A271" s="7" t="s">
        <v>106</v>
      </c>
      <c r="B271" s="4" t="s">
        <v>107</v>
      </c>
      <c r="C271" s="5">
        <f aca="true" t="shared" si="59" ref="C271:E272">C584</f>
        <v>1000000</v>
      </c>
      <c r="D271" s="5">
        <f t="shared" si="59"/>
        <v>445000</v>
      </c>
      <c r="E271" s="5">
        <f t="shared" si="59"/>
        <v>445000</v>
      </c>
      <c r="F271" s="5">
        <f>F584</f>
        <v>445000</v>
      </c>
    </row>
    <row r="272" spans="1:6" ht="12.75">
      <c r="A272" s="7" t="s">
        <v>110</v>
      </c>
      <c r="B272" s="4" t="s">
        <v>111</v>
      </c>
      <c r="C272" s="5">
        <f t="shared" si="59"/>
        <v>49542000</v>
      </c>
      <c r="D272" s="5">
        <f t="shared" si="59"/>
        <v>23587000</v>
      </c>
      <c r="E272" s="5">
        <f t="shared" si="59"/>
        <v>23587000</v>
      </c>
      <c r="F272" s="5">
        <f>F585</f>
        <v>23587000</v>
      </c>
    </row>
    <row r="273" spans="1:6" ht="12.75">
      <c r="A273" s="7" t="s">
        <v>335</v>
      </c>
      <c r="B273" s="4" t="s">
        <v>336</v>
      </c>
      <c r="C273" s="5">
        <f>C274+C282</f>
        <v>9568000</v>
      </c>
      <c r="D273" s="5">
        <f>D274+D282</f>
        <v>7812000</v>
      </c>
      <c r="E273" s="5">
        <f>E274+E282</f>
        <v>8007000</v>
      </c>
      <c r="F273" s="5">
        <f>F274+F282</f>
        <v>8198000</v>
      </c>
    </row>
    <row r="274" spans="1:6" ht="12.75">
      <c r="A274" s="7" t="s">
        <v>221</v>
      </c>
      <c r="B274" s="4" t="s">
        <v>222</v>
      </c>
      <c r="C274" s="5">
        <f>C275+C276+C280</f>
        <v>9568000</v>
      </c>
      <c r="D274" s="5">
        <f>D275+D276+D280</f>
        <v>7633000</v>
      </c>
      <c r="E274" s="5">
        <f>E275+E276+E280</f>
        <v>7824000</v>
      </c>
      <c r="F274" s="5">
        <f>F275+F276+F280</f>
        <v>8011000</v>
      </c>
    </row>
    <row r="275" spans="1:6" ht="26.25">
      <c r="A275" s="7" t="s">
        <v>80</v>
      </c>
      <c r="B275" s="4" t="s">
        <v>81</v>
      </c>
      <c r="C275" s="5">
        <f>C432</f>
        <v>6918000</v>
      </c>
      <c r="D275" s="5">
        <f>D432</f>
        <v>6612000</v>
      </c>
      <c r="E275" s="5">
        <f>E432</f>
        <v>6777000</v>
      </c>
      <c r="F275" s="5">
        <f>F432</f>
        <v>6939000</v>
      </c>
    </row>
    <row r="276" spans="1:6" ht="12.75">
      <c r="A276" s="7" t="s">
        <v>232</v>
      </c>
      <c r="B276" s="4" t="s">
        <v>233</v>
      </c>
      <c r="C276" s="5">
        <f>C277</f>
        <v>250000</v>
      </c>
      <c r="D276" s="5">
        <f>D277</f>
        <v>259000</v>
      </c>
      <c r="E276" s="5">
        <f>E277</f>
        <v>266000</v>
      </c>
      <c r="F276" s="5">
        <f>F277</f>
        <v>273000</v>
      </c>
    </row>
    <row r="277" spans="1:6" ht="39">
      <c r="A277" s="7" t="s">
        <v>234</v>
      </c>
      <c r="B277" s="4" t="s">
        <v>235</v>
      </c>
      <c r="C277" s="5">
        <f>C278+C279</f>
        <v>250000</v>
      </c>
      <c r="D277" s="5">
        <f>D278+D279</f>
        <v>259000</v>
      </c>
      <c r="E277" s="5">
        <f>E278+E279</f>
        <v>266000</v>
      </c>
      <c r="F277" s="5">
        <f>F278+F279</f>
        <v>273000</v>
      </c>
    </row>
    <row r="278" spans="1:6" ht="12.75">
      <c r="A278" s="7" t="s">
        <v>236</v>
      </c>
      <c r="B278" s="4" t="s">
        <v>237</v>
      </c>
      <c r="C278" s="5">
        <f aca="true" t="shared" si="60" ref="C278:E279">C435</f>
        <v>0</v>
      </c>
      <c r="D278" s="5">
        <f t="shared" si="60"/>
        <v>7000</v>
      </c>
      <c r="E278" s="5">
        <f t="shared" si="60"/>
        <v>8000</v>
      </c>
      <c r="F278" s="5">
        <f>F435</f>
        <v>8000</v>
      </c>
    </row>
    <row r="279" spans="1:6" ht="12.75">
      <c r="A279" s="7" t="s">
        <v>238</v>
      </c>
      <c r="B279" s="4" t="s">
        <v>239</v>
      </c>
      <c r="C279" s="5">
        <f t="shared" si="60"/>
        <v>250000</v>
      </c>
      <c r="D279" s="5">
        <f t="shared" si="60"/>
        <v>252000</v>
      </c>
      <c r="E279" s="5">
        <f t="shared" si="60"/>
        <v>258000</v>
      </c>
      <c r="F279" s="5">
        <f>F436</f>
        <v>265000</v>
      </c>
    </row>
    <row r="280" spans="1:6" ht="26.25">
      <c r="A280" s="7" t="s">
        <v>82</v>
      </c>
      <c r="B280" s="4" t="s">
        <v>83</v>
      </c>
      <c r="C280" s="5">
        <f>C281</f>
        <v>2400000</v>
      </c>
      <c r="D280" s="5">
        <f>D281</f>
        <v>762000</v>
      </c>
      <c r="E280" s="5">
        <f>E281</f>
        <v>781000</v>
      </c>
      <c r="F280" s="5">
        <f>F281</f>
        <v>799000</v>
      </c>
    </row>
    <row r="281" spans="1:6" ht="12.75">
      <c r="A281" s="7" t="s">
        <v>256</v>
      </c>
      <c r="B281" s="4" t="s">
        <v>257</v>
      </c>
      <c r="C281" s="5">
        <f>C438</f>
        <v>2400000</v>
      </c>
      <c r="D281" s="5">
        <f>D438</f>
        <v>762000</v>
      </c>
      <c r="E281" s="5">
        <f>E438</f>
        <v>781000</v>
      </c>
      <c r="F281" s="5">
        <f>F438</f>
        <v>799000</v>
      </c>
    </row>
    <row r="282" spans="1:6" ht="12.75">
      <c r="A282" s="7" t="s">
        <v>274</v>
      </c>
      <c r="B282" s="4" t="s">
        <v>89</v>
      </c>
      <c r="C282" s="5">
        <f aca="true" t="shared" si="61" ref="C282:F284">C283</f>
        <v>0</v>
      </c>
      <c r="D282" s="5">
        <f t="shared" si="61"/>
        <v>179000</v>
      </c>
      <c r="E282" s="5">
        <f t="shared" si="61"/>
        <v>183000</v>
      </c>
      <c r="F282" s="5">
        <f t="shared" si="61"/>
        <v>187000</v>
      </c>
    </row>
    <row r="283" spans="1:6" ht="12.75">
      <c r="A283" s="7" t="s">
        <v>98</v>
      </c>
      <c r="B283" s="4" t="s">
        <v>99</v>
      </c>
      <c r="C283" s="5">
        <f t="shared" si="61"/>
        <v>0</v>
      </c>
      <c r="D283" s="5">
        <f t="shared" si="61"/>
        <v>179000</v>
      </c>
      <c r="E283" s="5">
        <f t="shared" si="61"/>
        <v>183000</v>
      </c>
      <c r="F283" s="5">
        <f t="shared" si="61"/>
        <v>187000</v>
      </c>
    </row>
    <row r="284" spans="1:6" ht="12.75">
      <c r="A284" s="7" t="s">
        <v>100</v>
      </c>
      <c r="B284" s="4" t="s">
        <v>101</v>
      </c>
      <c r="C284" s="5">
        <f t="shared" si="61"/>
        <v>0</v>
      </c>
      <c r="D284" s="5">
        <f t="shared" si="61"/>
        <v>179000</v>
      </c>
      <c r="E284" s="5">
        <f t="shared" si="61"/>
        <v>183000</v>
      </c>
      <c r="F284" s="5">
        <f t="shared" si="61"/>
        <v>187000</v>
      </c>
    </row>
    <row r="285" spans="1:6" ht="12.75">
      <c r="A285" s="7" t="s">
        <v>102</v>
      </c>
      <c r="B285" s="4" t="s">
        <v>103</v>
      </c>
      <c r="C285" s="5">
        <f>C287+C286</f>
        <v>0</v>
      </c>
      <c r="D285" s="5">
        <f>D287+D286</f>
        <v>179000</v>
      </c>
      <c r="E285" s="5">
        <f>E287+E286</f>
        <v>183000</v>
      </c>
      <c r="F285" s="5">
        <f>F287+F286</f>
        <v>187000</v>
      </c>
    </row>
    <row r="286" spans="1:6" ht="12.75">
      <c r="A286" s="7" t="s">
        <v>106</v>
      </c>
      <c r="B286" s="4" t="s">
        <v>107</v>
      </c>
      <c r="C286" s="5">
        <f aca="true" t="shared" si="62" ref="C286:F287">C591</f>
        <v>0</v>
      </c>
      <c r="D286" s="5">
        <f t="shared" si="62"/>
        <v>179000</v>
      </c>
      <c r="E286" s="5">
        <f t="shared" si="62"/>
        <v>183000</v>
      </c>
      <c r="F286" s="5">
        <f t="shared" si="62"/>
        <v>187000</v>
      </c>
    </row>
    <row r="287" spans="1:6" ht="12.75">
      <c r="A287" s="7" t="s">
        <v>110</v>
      </c>
      <c r="B287" s="4" t="s">
        <v>111</v>
      </c>
      <c r="C287" s="5">
        <f t="shared" si="62"/>
        <v>0</v>
      </c>
      <c r="D287" s="5">
        <f t="shared" si="62"/>
        <v>0</v>
      </c>
      <c r="E287" s="5">
        <f t="shared" si="62"/>
        <v>0</v>
      </c>
      <c r="F287" s="5">
        <f t="shared" si="62"/>
        <v>0</v>
      </c>
    </row>
    <row r="288" spans="1:6" ht="12.75">
      <c r="A288" s="7" t="s">
        <v>337</v>
      </c>
      <c r="B288" s="4" t="s">
        <v>141</v>
      </c>
      <c r="C288" s="5">
        <f>C290+C322</f>
        <v>326045000</v>
      </c>
      <c r="D288" s="5">
        <f>D290+D322</f>
        <v>321537000</v>
      </c>
      <c r="E288" s="5">
        <f>E290+E322</f>
        <v>325091000</v>
      </c>
      <c r="F288" s="5">
        <f>F290+F322</f>
        <v>328593000</v>
      </c>
    </row>
    <row r="289" spans="1:6" ht="12.75">
      <c r="A289" s="7" t="s">
        <v>338</v>
      </c>
      <c r="B289" s="4" t="s">
        <v>143</v>
      </c>
      <c r="C289" s="5">
        <f>C290-C298</f>
        <v>156039000</v>
      </c>
      <c r="D289" s="5">
        <f>D290-D298</f>
        <v>169785000</v>
      </c>
      <c r="E289" s="5">
        <f>E290-E298</f>
        <v>180238000</v>
      </c>
      <c r="F289" s="5">
        <f>F290-F298</f>
        <v>190642000</v>
      </c>
    </row>
    <row r="290" spans="1:6" ht="12.75">
      <c r="A290" s="7" t="s">
        <v>144</v>
      </c>
      <c r="B290" s="4" t="s">
        <v>6</v>
      </c>
      <c r="C290" s="5">
        <f>C291+C305</f>
        <v>324211000</v>
      </c>
      <c r="D290" s="5">
        <f>D291+D305</f>
        <v>319815000</v>
      </c>
      <c r="E290" s="5">
        <f>E291+E305</f>
        <v>323326000</v>
      </c>
      <c r="F290" s="5">
        <f>F291+F305</f>
        <v>326786000</v>
      </c>
    </row>
    <row r="291" spans="1:6" ht="12.75">
      <c r="A291" s="7" t="s">
        <v>145</v>
      </c>
      <c r="B291" s="4" t="s">
        <v>146</v>
      </c>
      <c r="C291" s="5">
        <f>C292+C297</f>
        <v>279302000</v>
      </c>
      <c r="D291" s="5">
        <f>D292+D297</f>
        <v>323628000</v>
      </c>
      <c r="E291" s="5">
        <f>E292+E297</f>
        <v>325632000</v>
      </c>
      <c r="F291" s="5">
        <f>F292+F297</f>
        <v>327610000</v>
      </c>
    </row>
    <row r="292" spans="1:6" ht="12.75">
      <c r="A292" s="7" t="s">
        <v>147</v>
      </c>
      <c r="B292" s="4" t="s">
        <v>148</v>
      </c>
      <c r="C292" s="5">
        <f aca="true" t="shared" si="63" ref="C292:F293">C293</f>
        <v>110030000</v>
      </c>
      <c r="D292" s="5">
        <f t="shared" si="63"/>
        <v>172131000</v>
      </c>
      <c r="E292" s="5">
        <f t="shared" si="63"/>
        <v>181040000</v>
      </c>
      <c r="F292" s="5">
        <f t="shared" si="63"/>
        <v>189925000</v>
      </c>
    </row>
    <row r="293" spans="1:6" ht="26.25">
      <c r="A293" s="7" t="s">
        <v>149</v>
      </c>
      <c r="B293" s="4" t="s">
        <v>150</v>
      </c>
      <c r="C293" s="5">
        <f t="shared" si="63"/>
        <v>110030000</v>
      </c>
      <c r="D293" s="5">
        <f t="shared" si="63"/>
        <v>172131000</v>
      </c>
      <c r="E293" s="5">
        <f t="shared" si="63"/>
        <v>181040000</v>
      </c>
      <c r="F293" s="5">
        <f t="shared" si="63"/>
        <v>189925000</v>
      </c>
    </row>
    <row r="294" spans="1:6" ht="12.75">
      <c r="A294" s="7" t="s">
        <v>151</v>
      </c>
      <c r="B294" s="4" t="s">
        <v>152</v>
      </c>
      <c r="C294" s="5">
        <f>C295+C296</f>
        <v>110030000</v>
      </c>
      <c r="D294" s="5">
        <f>D295+D296</f>
        <v>172131000</v>
      </c>
      <c r="E294" s="5">
        <f>E295+E296</f>
        <v>181040000</v>
      </c>
      <c r="F294" s="5">
        <f>F295+F296</f>
        <v>189925000</v>
      </c>
    </row>
    <row r="295" spans="1:6" ht="12.75">
      <c r="A295" s="7" t="s">
        <v>153</v>
      </c>
      <c r="B295" s="4" t="s">
        <v>154</v>
      </c>
      <c r="C295" s="5">
        <v>97607000</v>
      </c>
      <c r="D295" s="5">
        <f>91473000+59058000</f>
        <v>150531000</v>
      </c>
      <c r="E295" s="5">
        <f>87942000+70148000</f>
        <v>158090000</v>
      </c>
      <c r="F295" s="5">
        <f>84382000+81243000</f>
        <v>165625000</v>
      </c>
    </row>
    <row r="296" spans="1:6" ht="12.75">
      <c r="A296" s="7" t="s">
        <v>155</v>
      </c>
      <c r="B296" s="4" t="s">
        <v>156</v>
      </c>
      <c r="C296" s="5">
        <v>12423000</v>
      </c>
      <c r="D296" s="5">
        <v>21600000</v>
      </c>
      <c r="E296" s="5">
        <v>22950000</v>
      </c>
      <c r="F296" s="5">
        <v>24300000</v>
      </c>
    </row>
    <row r="297" spans="1:6" ht="12.75">
      <c r="A297" s="7" t="s">
        <v>157</v>
      </c>
      <c r="B297" s="4" t="s">
        <v>158</v>
      </c>
      <c r="C297" s="5">
        <f>C298+C302</f>
        <v>169272000</v>
      </c>
      <c r="D297" s="5">
        <f>D298+D302</f>
        <v>151497000</v>
      </c>
      <c r="E297" s="5">
        <f>E298+E302</f>
        <v>144592000</v>
      </c>
      <c r="F297" s="5">
        <f>F298+F302</f>
        <v>137685000</v>
      </c>
    </row>
    <row r="298" spans="1:6" ht="12.75">
      <c r="A298" s="7" t="s">
        <v>159</v>
      </c>
      <c r="B298" s="4" t="s">
        <v>160</v>
      </c>
      <c r="C298" s="5">
        <f>C299+C300+C301</f>
        <v>168172000</v>
      </c>
      <c r="D298" s="5">
        <f>D299+D300+D301</f>
        <v>150030000</v>
      </c>
      <c r="E298" s="5">
        <f>E299+E300+E301</f>
        <v>143088000</v>
      </c>
      <c r="F298" s="5">
        <f>F299+F300+F301</f>
        <v>136144000</v>
      </c>
    </row>
    <row r="299" spans="1:6" ht="26.25">
      <c r="A299" s="7" t="s">
        <v>161</v>
      </c>
      <c r="B299" s="4" t="s">
        <v>162</v>
      </c>
      <c r="C299" s="5">
        <v>102487000</v>
      </c>
      <c r="D299" s="5">
        <v>106459000</v>
      </c>
      <c r="E299" s="5">
        <v>106520000</v>
      </c>
      <c r="F299" s="5">
        <v>106580000</v>
      </c>
    </row>
    <row r="300" spans="1:6" ht="12.75">
      <c r="A300" s="7" t="s">
        <v>163</v>
      </c>
      <c r="B300" s="4" t="s">
        <v>164</v>
      </c>
      <c r="C300" s="5">
        <v>9265000</v>
      </c>
      <c r="D300" s="5">
        <v>10795000</v>
      </c>
      <c r="E300" s="5">
        <v>10795000</v>
      </c>
      <c r="F300" s="5">
        <v>10795000</v>
      </c>
    </row>
    <row r="301" spans="1:6" ht="12.75">
      <c r="A301" s="7" t="s">
        <v>165</v>
      </c>
      <c r="B301" s="4" t="s">
        <v>166</v>
      </c>
      <c r="C301" s="5">
        <v>56420000</v>
      </c>
      <c r="D301" s="5">
        <v>32776000</v>
      </c>
      <c r="E301" s="5">
        <v>25773000</v>
      </c>
      <c r="F301" s="5">
        <v>18769000</v>
      </c>
    </row>
    <row r="302" spans="1:6" ht="26.25">
      <c r="A302" s="7" t="s">
        <v>167</v>
      </c>
      <c r="B302" s="4" t="s">
        <v>168</v>
      </c>
      <c r="C302" s="5">
        <f>C303+C304</f>
        <v>1100000</v>
      </c>
      <c r="D302" s="5">
        <f>D303+D304</f>
        <v>1467000</v>
      </c>
      <c r="E302" s="5">
        <f>E303+E304</f>
        <v>1504000</v>
      </c>
      <c r="F302" s="5">
        <f>F303+F304</f>
        <v>1541000</v>
      </c>
    </row>
    <row r="303" spans="1:6" ht="12.75">
      <c r="A303" s="7" t="s">
        <v>169</v>
      </c>
      <c r="B303" s="4" t="s">
        <v>170</v>
      </c>
      <c r="C303" s="5">
        <v>100000</v>
      </c>
      <c r="D303" s="5">
        <v>129000</v>
      </c>
      <c r="E303" s="5">
        <v>132000</v>
      </c>
      <c r="F303" s="5">
        <v>136000</v>
      </c>
    </row>
    <row r="304" spans="1:6" ht="12.75">
      <c r="A304" s="7" t="s">
        <v>171</v>
      </c>
      <c r="B304" s="4" t="s">
        <v>172</v>
      </c>
      <c r="C304" s="5">
        <v>1000000</v>
      </c>
      <c r="D304" s="5">
        <v>1338000</v>
      </c>
      <c r="E304" s="5">
        <v>1372000</v>
      </c>
      <c r="F304" s="5">
        <v>1405000</v>
      </c>
    </row>
    <row r="305" spans="1:6" ht="12.75">
      <c r="A305" s="7" t="s">
        <v>173</v>
      </c>
      <c r="B305" s="4" t="s">
        <v>8</v>
      </c>
      <c r="C305" s="5">
        <f>C306+C310</f>
        <v>44909000</v>
      </c>
      <c r="D305" s="5">
        <f>D306+D310</f>
        <v>-3813000</v>
      </c>
      <c r="E305" s="5">
        <f>E306+E310</f>
        <v>-2306000</v>
      </c>
      <c r="F305" s="5">
        <f>F306+F310</f>
        <v>-824000</v>
      </c>
    </row>
    <row r="306" spans="1:6" ht="12.75">
      <c r="A306" s="7" t="s">
        <v>174</v>
      </c>
      <c r="B306" s="4" t="s">
        <v>10</v>
      </c>
      <c r="C306" s="5">
        <f aca="true" t="shared" si="64" ref="C306:F308">C307</f>
        <v>800000</v>
      </c>
      <c r="D306" s="5">
        <f t="shared" si="64"/>
        <v>1218000</v>
      </c>
      <c r="E306" s="5">
        <f t="shared" si="64"/>
        <v>1248000</v>
      </c>
      <c r="F306" s="5">
        <f t="shared" si="64"/>
        <v>1278000</v>
      </c>
    </row>
    <row r="307" spans="1:6" ht="12.75">
      <c r="A307" s="7" t="s">
        <v>175</v>
      </c>
      <c r="B307" s="4" t="s">
        <v>176</v>
      </c>
      <c r="C307" s="5">
        <f t="shared" si="64"/>
        <v>800000</v>
      </c>
      <c r="D307" s="5">
        <f t="shared" si="64"/>
        <v>1218000</v>
      </c>
      <c r="E307" s="5">
        <f t="shared" si="64"/>
        <v>1248000</v>
      </c>
      <c r="F307" s="5">
        <f t="shared" si="64"/>
        <v>1278000</v>
      </c>
    </row>
    <row r="308" spans="1:6" ht="12.75">
      <c r="A308" s="7" t="s">
        <v>177</v>
      </c>
      <c r="B308" s="4" t="s">
        <v>178</v>
      </c>
      <c r="C308" s="5">
        <f t="shared" si="64"/>
        <v>800000</v>
      </c>
      <c r="D308" s="5">
        <f t="shared" si="64"/>
        <v>1218000</v>
      </c>
      <c r="E308" s="5">
        <f t="shared" si="64"/>
        <v>1248000</v>
      </c>
      <c r="F308" s="5">
        <f t="shared" si="64"/>
        <v>1278000</v>
      </c>
    </row>
    <row r="309" spans="1:6" ht="12.75">
      <c r="A309" s="7" t="s">
        <v>15</v>
      </c>
      <c r="B309" s="4" t="s">
        <v>179</v>
      </c>
      <c r="C309" s="5">
        <v>800000</v>
      </c>
      <c r="D309" s="5">
        <v>1218000</v>
      </c>
      <c r="E309" s="5">
        <v>1248000</v>
      </c>
      <c r="F309" s="5">
        <v>1278000</v>
      </c>
    </row>
    <row r="310" spans="1:6" ht="12.75">
      <c r="A310" s="7" t="s">
        <v>180</v>
      </c>
      <c r="B310" s="4" t="s">
        <v>18</v>
      </c>
      <c r="C310" s="5">
        <f>C311+C314+C317+C320</f>
        <v>44109000</v>
      </c>
      <c r="D310" s="5">
        <f>D311+D314+D317+D320</f>
        <v>-5031000</v>
      </c>
      <c r="E310" s="5">
        <f>E311+E314+E317+E320</f>
        <v>-3554000</v>
      </c>
      <c r="F310" s="5">
        <f>F311+F314+F317+F320</f>
        <v>-2102000</v>
      </c>
    </row>
    <row r="311" spans="1:6" ht="26.25">
      <c r="A311" s="7" t="s">
        <v>339</v>
      </c>
      <c r="B311" s="4" t="s">
        <v>182</v>
      </c>
      <c r="C311" s="5">
        <f>C312+C313</f>
        <v>2800000</v>
      </c>
      <c r="D311" s="5">
        <f>D312+D313</f>
        <v>3177000</v>
      </c>
      <c r="E311" s="5">
        <f>E312+E313</f>
        <v>3257000</v>
      </c>
      <c r="F311" s="5">
        <f>F312+F313</f>
        <v>3334000</v>
      </c>
    </row>
    <row r="312" spans="1:6" ht="12.75">
      <c r="A312" s="7" t="s">
        <v>340</v>
      </c>
      <c r="B312" s="4" t="s">
        <v>184</v>
      </c>
      <c r="C312" s="5">
        <v>2800000</v>
      </c>
      <c r="D312" s="5">
        <v>3154000</v>
      </c>
      <c r="E312" s="5">
        <v>3233000</v>
      </c>
      <c r="F312" s="5">
        <v>3310000</v>
      </c>
    </row>
    <row r="313" spans="1:6" ht="12.75">
      <c r="A313" s="7" t="s">
        <v>391</v>
      </c>
      <c r="B313" s="4" t="s">
        <v>392</v>
      </c>
      <c r="C313" s="5"/>
      <c r="D313" s="5">
        <v>23000</v>
      </c>
      <c r="E313" s="5">
        <v>24000</v>
      </c>
      <c r="F313" s="5">
        <v>24000</v>
      </c>
    </row>
    <row r="314" spans="1:6" ht="12.75">
      <c r="A314" s="7" t="s">
        <v>185</v>
      </c>
      <c r="B314" s="4" t="s">
        <v>186</v>
      </c>
      <c r="C314" s="5">
        <f aca="true" t="shared" si="65" ref="C314:F315">C315</f>
        <v>100000</v>
      </c>
      <c r="D314" s="5">
        <f t="shared" si="65"/>
        <v>202000</v>
      </c>
      <c r="E314" s="5">
        <f t="shared" si="65"/>
        <v>207000</v>
      </c>
      <c r="F314" s="5">
        <f t="shared" si="65"/>
        <v>212000</v>
      </c>
    </row>
    <row r="315" spans="1:6" ht="12.75">
      <c r="A315" s="7" t="s">
        <v>187</v>
      </c>
      <c r="B315" s="4" t="s">
        <v>188</v>
      </c>
      <c r="C315" s="5">
        <f t="shared" si="65"/>
        <v>100000</v>
      </c>
      <c r="D315" s="5">
        <f t="shared" si="65"/>
        <v>202000</v>
      </c>
      <c r="E315" s="5">
        <f t="shared" si="65"/>
        <v>207000</v>
      </c>
      <c r="F315" s="5">
        <f t="shared" si="65"/>
        <v>212000</v>
      </c>
    </row>
    <row r="316" spans="1:6" ht="12.75">
      <c r="A316" s="7" t="s">
        <v>189</v>
      </c>
      <c r="B316" s="4" t="s">
        <v>190</v>
      </c>
      <c r="C316" s="5">
        <v>100000</v>
      </c>
      <c r="D316" s="5">
        <v>202000</v>
      </c>
      <c r="E316" s="5">
        <v>207000</v>
      </c>
      <c r="F316" s="5">
        <v>212000</v>
      </c>
    </row>
    <row r="317" spans="1:6" ht="12.75">
      <c r="A317" s="7" t="s">
        <v>341</v>
      </c>
      <c r="B317" s="4" t="s">
        <v>192</v>
      </c>
      <c r="C317" s="5">
        <f>C319+C318</f>
        <v>51560000</v>
      </c>
      <c r="D317" s="5">
        <f>D319+D318</f>
        <v>14089000</v>
      </c>
      <c r="E317" s="5">
        <f>E319+E318</f>
        <v>14440000</v>
      </c>
      <c r="F317" s="5">
        <f>F319+F318</f>
        <v>14787000</v>
      </c>
    </row>
    <row r="318" spans="1:6" ht="12.75">
      <c r="A318" s="7" t="s">
        <v>403</v>
      </c>
      <c r="B318" s="4" t="s">
        <v>404</v>
      </c>
      <c r="C318" s="5">
        <v>51500000</v>
      </c>
      <c r="D318" s="5">
        <v>11501000</v>
      </c>
      <c r="E318" s="5">
        <v>11788000</v>
      </c>
      <c r="F318" s="5">
        <v>12071000</v>
      </c>
    </row>
    <row r="319" spans="1:6" ht="12.75">
      <c r="A319" s="7" t="s">
        <v>193</v>
      </c>
      <c r="B319" s="4" t="s">
        <v>194</v>
      </c>
      <c r="C319" s="5">
        <v>60000</v>
      </c>
      <c r="D319" s="5">
        <v>2588000</v>
      </c>
      <c r="E319" s="5">
        <v>2652000</v>
      </c>
      <c r="F319" s="5">
        <v>2716000</v>
      </c>
    </row>
    <row r="320" spans="1:6" ht="12.75">
      <c r="A320" s="7" t="s">
        <v>384</v>
      </c>
      <c r="B320" s="4" t="s">
        <v>382</v>
      </c>
      <c r="C320" s="5">
        <f>C321</f>
        <v>-10351000</v>
      </c>
      <c r="D320" s="5">
        <f>D321</f>
        <v>-22499000</v>
      </c>
      <c r="E320" s="5">
        <f>E321</f>
        <v>-21458000</v>
      </c>
      <c r="F320" s="5">
        <f>F321</f>
        <v>-20435000</v>
      </c>
    </row>
    <row r="321" spans="1:6" ht="26.25">
      <c r="A321" s="7" t="s">
        <v>127</v>
      </c>
      <c r="B321" s="4" t="s">
        <v>385</v>
      </c>
      <c r="C321" s="5">
        <v>-10351000</v>
      </c>
      <c r="D321" s="5">
        <v>-22499000</v>
      </c>
      <c r="E321" s="5">
        <v>-21458000</v>
      </c>
      <c r="F321" s="5">
        <v>-20435000</v>
      </c>
    </row>
    <row r="322" spans="1:6" ht="12.75">
      <c r="A322" s="7" t="s">
        <v>47</v>
      </c>
      <c r="B322" s="4" t="s">
        <v>48</v>
      </c>
      <c r="C322" s="5">
        <f aca="true" t="shared" si="66" ref="C322:F323">C323</f>
        <v>1834000</v>
      </c>
      <c r="D322" s="5">
        <f t="shared" si="66"/>
        <v>1722000</v>
      </c>
      <c r="E322" s="5">
        <f t="shared" si="66"/>
        <v>1765000</v>
      </c>
      <c r="F322" s="5">
        <f t="shared" si="66"/>
        <v>1807000</v>
      </c>
    </row>
    <row r="323" spans="1:6" ht="12.75">
      <c r="A323" s="7" t="s">
        <v>195</v>
      </c>
      <c r="B323" s="4" t="s">
        <v>50</v>
      </c>
      <c r="C323" s="5">
        <f t="shared" si="66"/>
        <v>1834000</v>
      </c>
      <c r="D323" s="5">
        <f t="shared" si="66"/>
        <v>1722000</v>
      </c>
      <c r="E323" s="5">
        <f t="shared" si="66"/>
        <v>1765000</v>
      </c>
      <c r="F323" s="5">
        <f t="shared" si="66"/>
        <v>1807000</v>
      </c>
    </row>
    <row r="324" spans="1:6" ht="26.25">
      <c r="A324" s="7" t="s">
        <v>342</v>
      </c>
      <c r="B324" s="4" t="s">
        <v>197</v>
      </c>
      <c r="C324" s="5">
        <f>C325+C327+C326</f>
        <v>1834000</v>
      </c>
      <c r="D324" s="5">
        <f>D325+D327+D326</f>
        <v>1722000</v>
      </c>
      <c r="E324" s="5">
        <f>E325+E327+E326</f>
        <v>1765000</v>
      </c>
      <c r="F324" s="5">
        <f>F325+F327+F326</f>
        <v>1807000</v>
      </c>
    </row>
    <row r="325" spans="1:6" ht="12.75">
      <c r="A325" s="7" t="s">
        <v>198</v>
      </c>
      <c r="B325" s="4" t="s">
        <v>199</v>
      </c>
      <c r="C325" s="5">
        <v>1834000</v>
      </c>
      <c r="D325" s="5">
        <v>604000</v>
      </c>
      <c r="E325" s="5">
        <v>619000</v>
      </c>
      <c r="F325" s="5">
        <v>634000</v>
      </c>
    </row>
    <row r="326" spans="1:6" ht="12.75">
      <c r="A326" s="7" t="s">
        <v>386</v>
      </c>
      <c r="B326" s="4" t="s">
        <v>387</v>
      </c>
      <c r="C326" s="5"/>
      <c r="D326" s="5">
        <v>1118000</v>
      </c>
      <c r="E326" s="5">
        <v>1146000</v>
      </c>
      <c r="F326" s="5">
        <v>1173000</v>
      </c>
    </row>
    <row r="327" spans="1:6" ht="26.25">
      <c r="A327" s="7" t="s">
        <v>343</v>
      </c>
      <c r="B327" s="4" t="s">
        <v>205</v>
      </c>
      <c r="C327" s="5"/>
      <c r="D327" s="5"/>
      <c r="E327" s="5"/>
      <c r="F327" s="5"/>
    </row>
    <row r="328" spans="1:6" ht="12.75">
      <c r="A328" s="7" t="s">
        <v>415</v>
      </c>
      <c r="B328" s="4" t="s">
        <v>416</v>
      </c>
      <c r="C328" s="5"/>
      <c r="D328" s="5"/>
      <c r="E328" s="5"/>
      <c r="F328" s="5"/>
    </row>
    <row r="329" spans="1:9" ht="26.25">
      <c r="A329" s="7" t="s">
        <v>344</v>
      </c>
      <c r="B329" s="4" t="s">
        <v>220</v>
      </c>
      <c r="C329" s="5">
        <f>C331+C337+C344+C352+C356+C365+C371+C387+C406+C414++C417+C430</f>
        <v>326045000</v>
      </c>
      <c r="D329" s="5">
        <f>D331+D337+D344+D352+D356+D365+D371+D387+D406+D414++D417+D430</f>
        <v>321537000</v>
      </c>
      <c r="E329" s="5">
        <f>E331+E337+E344+E352+E356+E365+E371+E387+E406+E414++E417+E430</f>
        <v>325091000</v>
      </c>
      <c r="F329" s="5">
        <f>F331+F337+F344+F352+F356+F365+F371+F387+F406+F414++F417+F430</f>
        <v>328593000</v>
      </c>
      <c r="G329" s="12"/>
      <c r="H329" s="12"/>
      <c r="I329" s="12"/>
    </row>
    <row r="330" spans="1:6" ht="12.75">
      <c r="A330" s="7" t="s">
        <v>302</v>
      </c>
      <c r="B330" s="4" t="s">
        <v>303</v>
      </c>
      <c r="C330" s="5">
        <f>C331+C337+C344</f>
        <v>41861000</v>
      </c>
      <c r="D330" s="5">
        <f>D331+D337+D344</f>
        <v>38907000</v>
      </c>
      <c r="E330" s="5">
        <f>E331+E337+E344</f>
        <v>39876000</v>
      </c>
      <c r="F330" s="5">
        <f>F331+F337+F344</f>
        <v>40835000</v>
      </c>
    </row>
    <row r="331" spans="1:6" ht="12.75">
      <c r="A331" s="7" t="s">
        <v>304</v>
      </c>
      <c r="B331" s="4" t="s">
        <v>278</v>
      </c>
      <c r="C331" s="5">
        <f>C332</f>
        <v>30350000</v>
      </c>
      <c r="D331" s="5">
        <f>D332</f>
        <v>26317000</v>
      </c>
      <c r="E331" s="5">
        <f>E332</f>
        <v>26973000</v>
      </c>
      <c r="F331" s="5">
        <f>F332</f>
        <v>27623000</v>
      </c>
    </row>
    <row r="332" spans="1:6" ht="12.75">
      <c r="A332" s="7" t="s">
        <v>221</v>
      </c>
      <c r="B332" s="4" t="s">
        <v>222</v>
      </c>
      <c r="C332" s="5">
        <f>C333+C334+C335</f>
        <v>30350000</v>
      </c>
      <c r="D332" s="5">
        <f>D333+D334+D335</f>
        <v>26317000</v>
      </c>
      <c r="E332" s="5">
        <f>E333+E334+E335</f>
        <v>26973000</v>
      </c>
      <c r="F332" s="5">
        <f>F333+F334+F335</f>
        <v>27623000</v>
      </c>
    </row>
    <row r="333" spans="1:6" ht="12.75">
      <c r="A333" s="7" t="s">
        <v>78</v>
      </c>
      <c r="B333" s="4" t="s">
        <v>79</v>
      </c>
      <c r="C333" s="5">
        <v>21000000</v>
      </c>
      <c r="D333" s="5">
        <v>21804000</v>
      </c>
      <c r="E333" s="5">
        <v>22348000</v>
      </c>
      <c r="F333" s="5">
        <v>22886000</v>
      </c>
    </row>
    <row r="334" spans="1:6" ht="26.25">
      <c r="A334" s="7" t="s">
        <v>80</v>
      </c>
      <c r="B334" s="4" t="s">
        <v>81</v>
      </c>
      <c r="C334" s="5">
        <v>9180000</v>
      </c>
      <c r="D334" s="5">
        <v>4344000</v>
      </c>
      <c r="E334" s="5">
        <v>4452000</v>
      </c>
      <c r="F334" s="5">
        <v>4559000</v>
      </c>
    </row>
    <row r="335" spans="1:6" ht="26.25">
      <c r="A335" s="7" t="s">
        <v>82</v>
      </c>
      <c r="B335" s="4" t="s">
        <v>83</v>
      </c>
      <c r="C335" s="5">
        <f>C336</f>
        <v>170000</v>
      </c>
      <c r="D335" s="5">
        <f>D336</f>
        <v>169000</v>
      </c>
      <c r="E335" s="5">
        <f>E336</f>
        <v>173000</v>
      </c>
      <c r="F335" s="5">
        <f>F336</f>
        <v>178000</v>
      </c>
    </row>
    <row r="336" spans="1:9" ht="12.75">
      <c r="A336" s="7" t="s">
        <v>86</v>
      </c>
      <c r="B336" s="4" t="s">
        <v>87</v>
      </c>
      <c r="C336" s="5">
        <v>170000</v>
      </c>
      <c r="D336" s="5">
        <v>169000</v>
      </c>
      <c r="E336" s="5">
        <v>173000</v>
      </c>
      <c r="F336" s="5">
        <v>178000</v>
      </c>
      <c r="G336" s="12"/>
      <c r="H336" s="12"/>
      <c r="I336" s="12"/>
    </row>
    <row r="337" spans="1:7" ht="12.75">
      <c r="A337" s="7" t="s">
        <v>305</v>
      </c>
      <c r="B337" s="4" t="s">
        <v>306</v>
      </c>
      <c r="C337" s="5">
        <f>C338</f>
        <v>10645000</v>
      </c>
      <c r="D337" s="5">
        <f>D338</f>
        <v>11390000</v>
      </c>
      <c r="E337" s="5">
        <f>E338</f>
        <v>11674000</v>
      </c>
      <c r="F337" s="5">
        <f>F338</f>
        <v>11952000</v>
      </c>
      <c r="G337" s="12"/>
    </row>
    <row r="338" spans="1:7" ht="12.75">
      <c r="A338" s="7" t="s">
        <v>221</v>
      </c>
      <c r="B338" s="4" t="s">
        <v>222</v>
      </c>
      <c r="C338" s="5">
        <f>C339+C340+C341</f>
        <v>10645000</v>
      </c>
      <c r="D338" s="5">
        <f>D339+D340+D341</f>
        <v>11390000</v>
      </c>
      <c r="E338" s="5">
        <f>E339+E340+E341</f>
        <v>11674000</v>
      </c>
      <c r="F338" s="5">
        <f>F339+F340+F341</f>
        <v>11952000</v>
      </c>
      <c r="G338" s="12"/>
    </row>
    <row r="339" spans="1:7" ht="12.75">
      <c r="A339" s="7" t="s">
        <v>78</v>
      </c>
      <c r="B339" s="4" t="s">
        <v>79</v>
      </c>
      <c r="C339" s="5">
        <v>797000</v>
      </c>
      <c r="D339" s="5">
        <v>857000</v>
      </c>
      <c r="E339" s="5">
        <v>879000</v>
      </c>
      <c r="F339" s="5">
        <v>900000</v>
      </c>
      <c r="G339" s="12"/>
    </row>
    <row r="340" spans="1:6" ht="26.25">
      <c r="A340" s="7" t="s">
        <v>80</v>
      </c>
      <c r="B340" s="4" t="s">
        <v>81</v>
      </c>
      <c r="C340" s="5">
        <v>890000</v>
      </c>
      <c r="D340" s="5">
        <v>844000</v>
      </c>
      <c r="E340" s="5">
        <v>864000</v>
      </c>
      <c r="F340" s="5">
        <v>882000</v>
      </c>
    </row>
    <row r="341" spans="1:6" ht="12.75">
      <c r="A341" s="7" t="s">
        <v>232</v>
      </c>
      <c r="B341" s="4" t="s">
        <v>233</v>
      </c>
      <c r="C341" s="5">
        <f aca="true" t="shared" si="67" ref="C341:F342">C342</f>
        <v>8958000</v>
      </c>
      <c r="D341" s="5">
        <f t="shared" si="67"/>
        <v>9689000</v>
      </c>
      <c r="E341" s="5">
        <f t="shared" si="67"/>
        <v>9931000</v>
      </c>
      <c r="F341" s="5">
        <f t="shared" si="67"/>
        <v>10170000</v>
      </c>
    </row>
    <row r="342" spans="1:6" ht="39">
      <c r="A342" s="7" t="s">
        <v>234</v>
      </c>
      <c r="B342" s="4" t="s">
        <v>235</v>
      </c>
      <c r="C342" s="5">
        <f t="shared" si="67"/>
        <v>8958000</v>
      </c>
      <c r="D342" s="5">
        <f t="shared" si="67"/>
        <v>9689000</v>
      </c>
      <c r="E342" s="5">
        <f t="shared" si="67"/>
        <v>9931000</v>
      </c>
      <c r="F342" s="5">
        <f t="shared" si="67"/>
        <v>10170000</v>
      </c>
    </row>
    <row r="343" spans="1:6" ht="12.75">
      <c r="A343" s="7" t="s">
        <v>236</v>
      </c>
      <c r="B343" s="4" t="s">
        <v>237</v>
      </c>
      <c r="C343" s="5">
        <v>8958000</v>
      </c>
      <c r="D343" s="5">
        <v>9689000</v>
      </c>
      <c r="E343" s="5">
        <v>9931000</v>
      </c>
      <c r="F343" s="5">
        <v>10170000</v>
      </c>
    </row>
    <row r="344" spans="1:6" ht="12.75">
      <c r="A344" s="7" t="s">
        <v>307</v>
      </c>
      <c r="B344" s="4" t="s">
        <v>308</v>
      </c>
      <c r="C344" s="5">
        <f aca="true" t="shared" si="68" ref="C344:F345">C345</f>
        <v>866000</v>
      </c>
      <c r="D344" s="5">
        <f t="shared" si="68"/>
        <v>1200000</v>
      </c>
      <c r="E344" s="5">
        <f t="shared" si="68"/>
        <v>1229000</v>
      </c>
      <c r="F344" s="5">
        <f t="shared" si="68"/>
        <v>1260000</v>
      </c>
    </row>
    <row r="345" spans="1:6" ht="12.75">
      <c r="A345" s="7" t="s">
        <v>221</v>
      </c>
      <c r="B345" s="4" t="s">
        <v>222</v>
      </c>
      <c r="C345" s="5">
        <f t="shared" si="68"/>
        <v>866000</v>
      </c>
      <c r="D345" s="5">
        <f t="shared" si="68"/>
        <v>1200000</v>
      </c>
      <c r="E345" s="5">
        <f t="shared" si="68"/>
        <v>1229000</v>
      </c>
      <c r="F345" s="5">
        <f t="shared" si="68"/>
        <v>1260000</v>
      </c>
    </row>
    <row r="346" spans="1:6" ht="12.75">
      <c r="A346" s="7" t="s">
        <v>223</v>
      </c>
      <c r="B346" s="4" t="s">
        <v>224</v>
      </c>
      <c r="C346" s="5">
        <f>C347+C349</f>
        <v>866000</v>
      </c>
      <c r="D346" s="5">
        <f>D347+D349</f>
        <v>1200000</v>
      </c>
      <c r="E346" s="5">
        <f>E347+E349</f>
        <v>1229000</v>
      </c>
      <c r="F346" s="5">
        <f>F347+F349</f>
        <v>1260000</v>
      </c>
    </row>
    <row r="347" spans="1:6" ht="12.75">
      <c r="A347" s="7" t="s">
        <v>225</v>
      </c>
      <c r="B347" s="4" t="s">
        <v>226</v>
      </c>
      <c r="C347" s="5">
        <f>C348</f>
        <v>706000</v>
      </c>
      <c r="D347" s="5">
        <f>D348</f>
        <v>1030000</v>
      </c>
      <c r="E347" s="5">
        <f>E348</f>
        <v>1055000</v>
      </c>
      <c r="F347" s="5">
        <f>F348</f>
        <v>1081000</v>
      </c>
    </row>
    <row r="348" spans="1:6" ht="12.75">
      <c r="A348" s="7" t="s">
        <v>227</v>
      </c>
      <c r="B348" s="4" t="s">
        <v>228</v>
      </c>
      <c r="C348" s="5">
        <v>706000</v>
      </c>
      <c r="D348" s="5">
        <v>1030000</v>
      </c>
      <c r="E348" s="5">
        <v>1055000</v>
      </c>
      <c r="F348" s="5">
        <v>1081000</v>
      </c>
    </row>
    <row r="349" spans="1:6" ht="12.75">
      <c r="A349" s="7" t="s">
        <v>229</v>
      </c>
      <c r="B349" s="4" t="s">
        <v>176</v>
      </c>
      <c r="C349" s="5">
        <f>C350</f>
        <v>160000</v>
      </c>
      <c r="D349" s="5">
        <f>D350</f>
        <v>170000</v>
      </c>
      <c r="E349" s="5">
        <f>E350</f>
        <v>174000</v>
      </c>
      <c r="F349" s="5">
        <f>F350</f>
        <v>179000</v>
      </c>
    </row>
    <row r="350" spans="1:6" ht="12.75">
      <c r="A350" s="7" t="s">
        <v>230</v>
      </c>
      <c r="B350" s="4" t="s">
        <v>231</v>
      </c>
      <c r="C350" s="5">
        <v>160000</v>
      </c>
      <c r="D350" s="5">
        <v>170000</v>
      </c>
      <c r="E350" s="5">
        <v>174000</v>
      </c>
      <c r="F350" s="5">
        <v>179000</v>
      </c>
    </row>
    <row r="351" spans="1:6" ht="12.75">
      <c r="A351" s="7" t="s">
        <v>309</v>
      </c>
      <c r="B351" s="4" t="s">
        <v>310</v>
      </c>
      <c r="C351" s="5">
        <f aca="true" t="shared" si="69" ref="C351:F353">C352</f>
        <v>435000</v>
      </c>
      <c r="D351" s="5">
        <f t="shared" si="69"/>
        <v>322000</v>
      </c>
      <c r="E351" s="5">
        <f t="shared" si="69"/>
        <v>331000</v>
      </c>
      <c r="F351" s="5">
        <f t="shared" si="69"/>
        <v>341000</v>
      </c>
    </row>
    <row r="352" spans="1:6" ht="12.75">
      <c r="A352" s="7" t="s">
        <v>311</v>
      </c>
      <c r="B352" s="4" t="s">
        <v>312</v>
      </c>
      <c r="C352" s="5">
        <f t="shared" si="69"/>
        <v>435000</v>
      </c>
      <c r="D352" s="5">
        <f t="shared" si="69"/>
        <v>322000</v>
      </c>
      <c r="E352" s="5">
        <f t="shared" si="69"/>
        <v>331000</v>
      </c>
      <c r="F352" s="5">
        <f t="shared" si="69"/>
        <v>341000</v>
      </c>
    </row>
    <row r="353" spans="1:6" ht="12.75">
      <c r="A353" s="7" t="s">
        <v>221</v>
      </c>
      <c r="B353" s="4" t="s">
        <v>222</v>
      </c>
      <c r="C353" s="5">
        <f t="shared" si="69"/>
        <v>435000</v>
      </c>
      <c r="D353" s="5">
        <f t="shared" si="69"/>
        <v>322000</v>
      </c>
      <c r="E353" s="5">
        <f t="shared" si="69"/>
        <v>331000</v>
      </c>
      <c r="F353" s="5">
        <f t="shared" si="69"/>
        <v>341000</v>
      </c>
    </row>
    <row r="354" spans="1:6" ht="26.25">
      <c r="A354" s="7" t="s">
        <v>80</v>
      </c>
      <c r="B354" s="4" t="s">
        <v>81</v>
      </c>
      <c r="C354" s="5">
        <v>435000</v>
      </c>
      <c r="D354" s="5">
        <v>322000</v>
      </c>
      <c r="E354" s="5">
        <v>331000</v>
      </c>
      <c r="F354" s="5">
        <v>341000</v>
      </c>
    </row>
    <row r="355" spans="1:6" ht="12.75">
      <c r="A355" s="7" t="s">
        <v>313</v>
      </c>
      <c r="B355" s="4" t="s">
        <v>314</v>
      </c>
      <c r="C355" s="5">
        <f>C356+C365+C371+C387</f>
        <v>162102000</v>
      </c>
      <c r="D355" s="5">
        <f>D356+D365+D371+D387</f>
        <v>210214000</v>
      </c>
      <c r="E355" s="5">
        <f>E356+E365+E371+E387</f>
        <v>212195000</v>
      </c>
      <c r="F355" s="5">
        <f>F356+F365+F371+F387</f>
        <v>214143000</v>
      </c>
    </row>
    <row r="356" spans="1:6" ht="12.75">
      <c r="A356" s="7" t="s">
        <v>315</v>
      </c>
      <c r="B356" s="4" t="s">
        <v>316</v>
      </c>
      <c r="C356" s="5">
        <f>C357</f>
        <v>14572000</v>
      </c>
      <c r="D356" s="5">
        <f>D357</f>
        <v>9011000</v>
      </c>
      <c r="E356" s="5">
        <f>E357</f>
        <v>9235000</v>
      </c>
      <c r="F356" s="5">
        <f>F357</f>
        <v>9455000</v>
      </c>
    </row>
    <row r="357" spans="1:6" ht="12.75">
      <c r="A357" s="7" t="s">
        <v>221</v>
      </c>
      <c r="B357" s="4" t="s">
        <v>222</v>
      </c>
      <c r="C357" s="5">
        <f>C358+C359+C363</f>
        <v>14572000</v>
      </c>
      <c r="D357" s="5">
        <f>D358+D359</f>
        <v>9011000</v>
      </c>
      <c r="E357" s="5">
        <f>E358+E359</f>
        <v>9235000</v>
      </c>
      <c r="F357" s="5">
        <f>F358+F359</f>
        <v>9455000</v>
      </c>
    </row>
    <row r="358" spans="1:6" ht="26.25">
      <c r="A358" s="7" t="s">
        <v>80</v>
      </c>
      <c r="B358" s="4" t="s">
        <v>81</v>
      </c>
      <c r="C358" s="5">
        <v>1709000</v>
      </c>
      <c r="D358" s="5">
        <v>1599000</v>
      </c>
      <c r="E358" s="5">
        <v>1638000</v>
      </c>
      <c r="F358" s="5">
        <v>1676000</v>
      </c>
    </row>
    <row r="359" spans="1:6" ht="12.75">
      <c r="A359" s="7" t="s">
        <v>248</v>
      </c>
      <c r="B359" s="4" t="s">
        <v>249</v>
      </c>
      <c r="C359" s="5">
        <f>C360</f>
        <v>12637000</v>
      </c>
      <c r="D359" s="5">
        <f>D360</f>
        <v>7412000</v>
      </c>
      <c r="E359" s="5">
        <f>E360</f>
        <v>7597000</v>
      </c>
      <c r="F359" s="5">
        <f>F360</f>
        <v>7779000</v>
      </c>
    </row>
    <row r="360" spans="1:6" ht="12.75">
      <c r="A360" s="7" t="s">
        <v>250</v>
      </c>
      <c r="B360" s="4" t="s">
        <v>251</v>
      </c>
      <c r="C360" s="5">
        <f>C361+C362</f>
        <v>12637000</v>
      </c>
      <c r="D360" s="5">
        <f>D361+D362</f>
        <v>7412000</v>
      </c>
      <c r="E360" s="5">
        <f>E361+E362</f>
        <v>7597000</v>
      </c>
      <c r="F360" s="5">
        <f>F361+F362</f>
        <v>7779000</v>
      </c>
    </row>
    <row r="361" spans="1:6" ht="12.75">
      <c r="A361" s="7" t="s">
        <v>252</v>
      </c>
      <c r="B361" s="4" t="s">
        <v>253</v>
      </c>
      <c r="C361" s="5">
        <v>3145000</v>
      </c>
      <c r="D361" s="5">
        <v>2406000</v>
      </c>
      <c r="E361" s="5">
        <v>2466000</v>
      </c>
      <c r="F361" s="5">
        <v>2525000</v>
      </c>
    </row>
    <row r="362" spans="1:6" ht="12.75">
      <c r="A362" s="7" t="s">
        <v>254</v>
      </c>
      <c r="B362" s="4" t="s">
        <v>255</v>
      </c>
      <c r="C362" s="5">
        <v>9492000</v>
      </c>
      <c r="D362" s="5">
        <v>5006000</v>
      </c>
      <c r="E362" s="5">
        <v>5131000</v>
      </c>
      <c r="F362" s="5">
        <v>5254000</v>
      </c>
    </row>
    <row r="363" spans="1:6" ht="26.25">
      <c r="A363" s="7" t="s">
        <v>82</v>
      </c>
      <c r="B363" s="4" t="s">
        <v>83</v>
      </c>
      <c r="C363" s="5">
        <f>C364</f>
        <v>226000</v>
      </c>
      <c r="D363" s="5">
        <f>D364</f>
        <v>0</v>
      </c>
      <c r="E363" s="5">
        <f>E364</f>
        <v>0</v>
      </c>
      <c r="F363" s="5">
        <f>F364</f>
        <v>0</v>
      </c>
    </row>
    <row r="364" spans="1:6" ht="12.75">
      <c r="A364" s="7" t="s">
        <v>84</v>
      </c>
      <c r="B364" s="4" t="s">
        <v>85</v>
      </c>
      <c r="C364" s="5">
        <v>226000</v>
      </c>
      <c r="D364" s="5"/>
      <c r="E364" s="5"/>
      <c r="F364" s="5"/>
    </row>
    <row r="365" spans="1:7" ht="12.75">
      <c r="A365" s="7" t="s">
        <v>317</v>
      </c>
      <c r="B365" s="4" t="s">
        <v>318</v>
      </c>
      <c r="C365" s="5">
        <f aca="true" t="shared" si="70" ref="C365:F367">C366</f>
        <v>2500000</v>
      </c>
      <c r="D365" s="5">
        <f t="shared" si="70"/>
        <v>3689000</v>
      </c>
      <c r="E365" s="5">
        <f t="shared" si="70"/>
        <v>3782000</v>
      </c>
      <c r="F365" s="5">
        <f t="shared" si="70"/>
        <v>3873000</v>
      </c>
      <c r="G365" s="12"/>
    </row>
    <row r="366" spans="1:6" ht="12.75">
      <c r="A366" s="7" t="s">
        <v>221</v>
      </c>
      <c r="B366" s="4" t="s">
        <v>222</v>
      </c>
      <c r="C366" s="5">
        <f t="shared" si="70"/>
        <v>2500000</v>
      </c>
      <c r="D366" s="5">
        <f t="shared" si="70"/>
        <v>3689000</v>
      </c>
      <c r="E366" s="5">
        <f t="shared" si="70"/>
        <v>3782000</v>
      </c>
      <c r="F366" s="5">
        <f t="shared" si="70"/>
        <v>3873000</v>
      </c>
    </row>
    <row r="367" spans="1:6" ht="12.75">
      <c r="A367" s="7" t="s">
        <v>232</v>
      </c>
      <c r="B367" s="4" t="s">
        <v>233</v>
      </c>
      <c r="C367" s="5">
        <f t="shared" si="70"/>
        <v>2500000</v>
      </c>
      <c r="D367" s="5">
        <f t="shared" si="70"/>
        <v>3689000</v>
      </c>
      <c r="E367" s="5">
        <f t="shared" si="70"/>
        <v>3782000</v>
      </c>
      <c r="F367" s="5">
        <f t="shared" si="70"/>
        <v>3873000</v>
      </c>
    </row>
    <row r="368" spans="1:6" ht="39">
      <c r="A368" s="7" t="s">
        <v>234</v>
      </c>
      <c r="B368" s="4" t="s">
        <v>235</v>
      </c>
      <c r="C368" s="5">
        <f>C369+C370</f>
        <v>2500000</v>
      </c>
      <c r="D368" s="5">
        <f>D369+D370</f>
        <v>3689000</v>
      </c>
      <c r="E368" s="5">
        <f>E369+E370</f>
        <v>3782000</v>
      </c>
      <c r="F368" s="5">
        <f>F369+F370</f>
        <v>3873000</v>
      </c>
    </row>
    <row r="369" spans="1:6" ht="12.75">
      <c r="A369" s="7" t="s">
        <v>236</v>
      </c>
      <c r="B369" s="4" t="s">
        <v>237</v>
      </c>
      <c r="C369" s="5"/>
      <c r="D369" s="5"/>
      <c r="E369" s="5"/>
      <c r="F369" s="5"/>
    </row>
    <row r="370" spans="1:6" ht="12.75">
      <c r="A370" s="7" t="s">
        <v>240</v>
      </c>
      <c r="B370" s="4" t="s">
        <v>241</v>
      </c>
      <c r="C370" s="5">
        <v>2500000</v>
      </c>
      <c r="D370" s="5">
        <v>3689000</v>
      </c>
      <c r="E370" s="5">
        <v>3782000</v>
      </c>
      <c r="F370" s="5">
        <v>3873000</v>
      </c>
    </row>
    <row r="371" spans="1:7" ht="12.75">
      <c r="A371" s="7" t="s">
        <v>319</v>
      </c>
      <c r="B371" s="4" t="s">
        <v>320</v>
      </c>
      <c r="C371" s="5">
        <f>C372</f>
        <v>55057000</v>
      </c>
      <c r="D371" s="5">
        <f>D372</f>
        <v>64600000</v>
      </c>
      <c r="E371" s="5">
        <f>E372</f>
        <v>66216000</v>
      </c>
      <c r="F371" s="5">
        <f>F372</f>
        <v>67807000</v>
      </c>
      <c r="G371" s="12"/>
    </row>
    <row r="372" spans="1:7" ht="12.75">
      <c r="A372" s="7" t="s">
        <v>221</v>
      </c>
      <c r="B372" s="4" t="s">
        <v>222</v>
      </c>
      <c r="C372" s="5">
        <f>C373+C374+C375+C378+C383</f>
        <v>55057000</v>
      </c>
      <c r="D372" s="5">
        <f>D373+D374+D375+D378+D383</f>
        <v>64600000</v>
      </c>
      <c r="E372" s="5">
        <f>E373+E374+E375+E378+E383</f>
        <v>66216000</v>
      </c>
      <c r="F372" s="5">
        <f>F373+F374+F375+F378+F383</f>
        <v>67807000</v>
      </c>
      <c r="G372" s="12"/>
    </row>
    <row r="373" spans="1:7" ht="12.75">
      <c r="A373" s="7" t="s">
        <v>78</v>
      </c>
      <c r="B373" s="4" t="s">
        <v>79</v>
      </c>
      <c r="C373" s="5">
        <v>3505000</v>
      </c>
      <c r="D373" s="5">
        <v>3717000</v>
      </c>
      <c r="E373" s="5">
        <v>3810000</v>
      </c>
      <c r="F373" s="5">
        <v>3901000</v>
      </c>
      <c r="G373" s="12"/>
    </row>
    <row r="374" spans="1:6" ht="26.25">
      <c r="A374" s="7" t="s">
        <v>80</v>
      </c>
      <c r="B374" s="4" t="s">
        <v>81</v>
      </c>
      <c r="C374" s="5">
        <v>2013000</v>
      </c>
      <c r="D374" s="5">
        <v>1280000</v>
      </c>
      <c r="E374" s="5">
        <v>1312000</v>
      </c>
      <c r="F374" s="5">
        <v>1348000</v>
      </c>
    </row>
    <row r="375" spans="1:6" ht="12.75">
      <c r="A375" s="7" t="s">
        <v>232</v>
      </c>
      <c r="B375" s="4" t="s">
        <v>233</v>
      </c>
      <c r="C375" s="5">
        <f aca="true" t="shared" si="71" ref="C375:F376">C376</f>
        <v>29855000</v>
      </c>
      <c r="D375" s="5">
        <f t="shared" si="71"/>
        <v>41607000</v>
      </c>
      <c r="E375" s="5">
        <f t="shared" si="71"/>
        <v>42648000</v>
      </c>
      <c r="F375" s="5">
        <f t="shared" si="71"/>
        <v>43670000</v>
      </c>
    </row>
    <row r="376" spans="1:6" ht="39">
      <c r="A376" s="7" t="s">
        <v>234</v>
      </c>
      <c r="B376" s="4" t="s">
        <v>235</v>
      </c>
      <c r="C376" s="5">
        <f t="shared" si="71"/>
        <v>29855000</v>
      </c>
      <c r="D376" s="5">
        <f t="shared" si="71"/>
        <v>41607000</v>
      </c>
      <c r="E376" s="5">
        <f t="shared" si="71"/>
        <v>42648000</v>
      </c>
      <c r="F376" s="5">
        <f t="shared" si="71"/>
        <v>43670000</v>
      </c>
    </row>
    <row r="377" spans="1:6" ht="12.75">
      <c r="A377" s="7" t="s">
        <v>236</v>
      </c>
      <c r="B377" s="4" t="s">
        <v>237</v>
      </c>
      <c r="C377" s="5">
        <v>29855000</v>
      </c>
      <c r="D377" s="5">
        <v>41607000</v>
      </c>
      <c r="E377" s="5">
        <v>42648000</v>
      </c>
      <c r="F377" s="5">
        <v>43670000</v>
      </c>
    </row>
    <row r="378" spans="1:6" ht="26.25">
      <c r="A378" s="7" t="s">
        <v>82</v>
      </c>
      <c r="B378" s="4" t="s">
        <v>83</v>
      </c>
      <c r="C378" s="5">
        <f>C379+C380+C381+C382</f>
        <v>19682000</v>
      </c>
      <c r="D378" s="5">
        <f>D379+D380+D381+D382</f>
        <v>17995000</v>
      </c>
      <c r="E378" s="5">
        <f>E379+E380+E381+E382</f>
        <v>18445000</v>
      </c>
      <c r="F378" s="5">
        <f>F379+F380+F381+F382</f>
        <v>18887000</v>
      </c>
    </row>
    <row r="379" spans="1:6" ht="12.75">
      <c r="A379" s="7" t="s">
        <v>256</v>
      </c>
      <c r="B379" s="4" t="s">
        <v>257</v>
      </c>
      <c r="C379" s="5">
        <v>1100000</v>
      </c>
      <c r="D379" s="5"/>
      <c r="E379" s="5"/>
      <c r="F379" s="5"/>
    </row>
    <row r="380" spans="1:6" ht="12.75">
      <c r="A380" s="7" t="s">
        <v>258</v>
      </c>
      <c r="B380" s="4" t="s">
        <v>259</v>
      </c>
      <c r="C380" s="5">
        <v>600000</v>
      </c>
      <c r="D380" s="5"/>
      <c r="E380" s="5"/>
      <c r="F380" s="5"/>
    </row>
    <row r="381" spans="1:6" ht="12.75">
      <c r="A381" s="7" t="s">
        <v>260</v>
      </c>
      <c r="B381" s="4" t="s">
        <v>261</v>
      </c>
      <c r="C381" s="5">
        <v>17974000</v>
      </c>
      <c r="D381" s="5">
        <v>17991000</v>
      </c>
      <c r="E381" s="5">
        <v>18441000</v>
      </c>
      <c r="F381" s="5">
        <v>18883000</v>
      </c>
    </row>
    <row r="382" spans="1:6" ht="12.75">
      <c r="A382" s="7" t="s">
        <v>86</v>
      </c>
      <c r="B382" s="4" t="s">
        <v>87</v>
      </c>
      <c r="C382" s="5">
        <v>8000</v>
      </c>
      <c r="D382" s="5">
        <v>4000</v>
      </c>
      <c r="E382" s="5">
        <v>4000</v>
      </c>
      <c r="F382" s="5">
        <v>4000</v>
      </c>
    </row>
    <row r="383" spans="1:6" ht="12.75">
      <c r="A383" s="7" t="s">
        <v>262</v>
      </c>
      <c r="B383" s="4" t="s">
        <v>263</v>
      </c>
      <c r="C383" s="5">
        <f aca="true" t="shared" si="72" ref="C383:F385">C384</f>
        <v>2000</v>
      </c>
      <c r="D383" s="5">
        <f t="shared" si="72"/>
        <v>1000</v>
      </c>
      <c r="E383" s="5">
        <f t="shared" si="72"/>
        <v>1000</v>
      </c>
      <c r="F383" s="5">
        <f t="shared" si="72"/>
        <v>1000</v>
      </c>
    </row>
    <row r="384" spans="1:6" ht="12.75">
      <c r="A384" s="7" t="s">
        <v>264</v>
      </c>
      <c r="B384" s="4" t="s">
        <v>265</v>
      </c>
      <c r="C384" s="5">
        <f t="shared" si="72"/>
        <v>2000</v>
      </c>
      <c r="D384" s="5">
        <f t="shared" si="72"/>
        <v>1000</v>
      </c>
      <c r="E384" s="5">
        <f t="shared" si="72"/>
        <v>1000</v>
      </c>
      <c r="F384" s="5">
        <f t="shared" si="72"/>
        <v>1000</v>
      </c>
    </row>
    <row r="385" spans="1:6" ht="12.75">
      <c r="A385" s="7" t="s">
        <v>270</v>
      </c>
      <c r="B385" s="4" t="s">
        <v>271</v>
      </c>
      <c r="C385" s="5">
        <f t="shared" si="72"/>
        <v>2000</v>
      </c>
      <c r="D385" s="5">
        <f t="shared" si="72"/>
        <v>1000</v>
      </c>
      <c r="E385" s="5">
        <f t="shared" si="72"/>
        <v>1000</v>
      </c>
      <c r="F385" s="5">
        <f t="shared" si="72"/>
        <v>1000</v>
      </c>
    </row>
    <row r="386" spans="1:6" ht="12.75">
      <c r="A386" s="7" t="s">
        <v>272</v>
      </c>
      <c r="B386" s="4" t="s">
        <v>273</v>
      </c>
      <c r="C386" s="5">
        <v>2000</v>
      </c>
      <c r="D386" s="5">
        <v>1000</v>
      </c>
      <c r="E386" s="5">
        <v>1000</v>
      </c>
      <c r="F386" s="5">
        <v>1000</v>
      </c>
    </row>
    <row r="387" spans="1:6" ht="26.25">
      <c r="A387" s="7" t="s">
        <v>345</v>
      </c>
      <c r="B387" s="4" t="s">
        <v>322</v>
      </c>
      <c r="C387" s="5">
        <f>C388</f>
        <v>89973000</v>
      </c>
      <c r="D387" s="5">
        <f>D388</f>
        <v>132914000</v>
      </c>
      <c r="E387" s="5">
        <f>E388</f>
        <v>132962000</v>
      </c>
      <c r="F387" s="5">
        <f>F388</f>
        <v>133008000</v>
      </c>
    </row>
    <row r="388" spans="1:6" ht="12.75">
      <c r="A388" s="7" t="s">
        <v>221</v>
      </c>
      <c r="B388" s="4" t="s">
        <v>222</v>
      </c>
      <c r="C388" s="5">
        <f>C389+C390+C398+C402+C394+C391</f>
        <v>89973000</v>
      </c>
      <c r="D388" s="5">
        <f>D389+D390+D398+D402+D394+D391</f>
        <v>132914000</v>
      </c>
      <c r="E388" s="5">
        <f>E389+E390+E398+E402+E394+E391</f>
        <v>132962000</v>
      </c>
      <c r="F388" s="5">
        <f>F389+F390+F398+F402+F394+F391</f>
        <v>133008000</v>
      </c>
    </row>
    <row r="389" spans="1:6" ht="12.75">
      <c r="A389" s="7" t="s">
        <v>78</v>
      </c>
      <c r="B389" s="4" t="s">
        <v>79</v>
      </c>
      <c r="C389" s="5">
        <v>70699000</v>
      </c>
      <c r="D389" s="5">
        <v>106559000</v>
      </c>
      <c r="E389" s="5">
        <v>106559000</v>
      </c>
      <c r="F389" s="5">
        <v>106559000</v>
      </c>
    </row>
    <row r="390" spans="1:7" ht="26.25">
      <c r="A390" s="7" t="s">
        <v>80</v>
      </c>
      <c r="B390" s="4" t="s">
        <v>81</v>
      </c>
      <c r="C390" s="5">
        <v>12000000</v>
      </c>
      <c r="D390" s="5">
        <v>18883000</v>
      </c>
      <c r="E390" s="5">
        <v>18883000</v>
      </c>
      <c r="F390" s="5">
        <v>18883000</v>
      </c>
      <c r="G390" s="12"/>
    </row>
    <row r="391" spans="1:6" ht="12.75">
      <c r="A391" s="7" t="s">
        <v>232</v>
      </c>
      <c r="B391" s="4" t="s">
        <v>233</v>
      </c>
      <c r="C391" s="5">
        <f>C392</f>
        <v>0</v>
      </c>
      <c r="D391" s="5">
        <f aca="true" t="shared" si="73" ref="D391:F392">D392</f>
        <v>1019000</v>
      </c>
      <c r="E391" s="5">
        <f>E392</f>
        <v>1045000</v>
      </c>
      <c r="F391" s="5">
        <f>F392</f>
        <v>1070000</v>
      </c>
    </row>
    <row r="392" spans="1:6" ht="39">
      <c r="A392" s="7" t="s">
        <v>409</v>
      </c>
      <c r="B392" s="4" t="s">
        <v>235</v>
      </c>
      <c r="C392" s="5">
        <f>C393</f>
        <v>0</v>
      </c>
      <c r="D392" s="5">
        <f t="shared" si="73"/>
        <v>1019000</v>
      </c>
      <c r="E392" s="5">
        <f t="shared" si="73"/>
        <v>1045000</v>
      </c>
      <c r="F392" s="5">
        <f t="shared" si="73"/>
        <v>1070000</v>
      </c>
    </row>
    <row r="393" spans="1:6" ht="26.25">
      <c r="A393" s="7" t="s">
        <v>408</v>
      </c>
      <c r="B393" s="4" t="s">
        <v>410</v>
      </c>
      <c r="C393" s="5"/>
      <c r="D393" s="5">
        <v>1019000</v>
      </c>
      <c r="E393" s="5">
        <v>1045000</v>
      </c>
      <c r="F393" s="5">
        <v>1070000</v>
      </c>
    </row>
    <row r="394" spans="1:6" ht="12.75">
      <c r="A394" s="7" t="s">
        <v>242</v>
      </c>
      <c r="B394" s="4" t="s">
        <v>243</v>
      </c>
      <c r="C394" s="5">
        <f>C395</f>
        <v>0</v>
      </c>
      <c r="D394" s="5">
        <f>D395</f>
        <v>33000</v>
      </c>
      <c r="E394" s="5">
        <f>E395</f>
        <v>33000</v>
      </c>
      <c r="F394" s="5">
        <f>F395</f>
        <v>34000</v>
      </c>
    </row>
    <row r="395" spans="1:6" ht="12.75">
      <c r="A395" s="7" t="s">
        <v>244</v>
      </c>
      <c r="B395" s="4" t="s">
        <v>245</v>
      </c>
      <c r="C395" s="5">
        <f>C396+C397</f>
        <v>0</v>
      </c>
      <c r="D395" s="5">
        <f>D396+D397</f>
        <v>33000</v>
      </c>
      <c r="E395" s="5">
        <f>E396+E397</f>
        <v>33000</v>
      </c>
      <c r="F395" s="5">
        <f>F396+F397</f>
        <v>34000</v>
      </c>
    </row>
    <row r="396" spans="1:6" ht="12.75">
      <c r="A396" s="7" t="s">
        <v>246</v>
      </c>
      <c r="B396" s="4" t="s">
        <v>247</v>
      </c>
      <c r="C396" s="5">
        <f>C569</f>
        <v>0</v>
      </c>
      <c r="D396" s="5">
        <f>D569</f>
        <v>0</v>
      </c>
      <c r="E396" s="5">
        <f>E569</f>
        <v>0</v>
      </c>
      <c r="F396" s="5">
        <f>F569</f>
        <v>0</v>
      </c>
    </row>
    <row r="397" spans="1:6" ht="26.25">
      <c r="A397" s="7" t="s">
        <v>406</v>
      </c>
      <c r="B397" s="4" t="s">
        <v>407</v>
      </c>
      <c r="C397" s="5"/>
      <c r="D397" s="5">
        <v>33000</v>
      </c>
      <c r="E397" s="5">
        <v>33000</v>
      </c>
      <c r="F397" s="5">
        <v>34000</v>
      </c>
    </row>
    <row r="398" spans="1:6" ht="12.75">
      <c r="A398" s="7" t="s">
        <v>248</v>
      </c>
      <c r="B398" s="4" t="s">
        <v>249</v>
      </c>
      <c r="C398" s="5">
        <f>C399</f>
        <v>5673000</v>
      </c>
      <c r="D398" s="5">
        <f>D399</f>
        <v>4441000</v>
      </c>
      <c r="E398" s="5">
        <f>E399</f>
        <v>4441000</v>
      </c>
      <c r="F398" s="5">
        <f>F399</f>
        <v>4441000</v>
      </c>
    </row>
    <row r="399" spans="1:6" ht="12.75">
      <c r="A399" s="7" t="s">
        <v>250</v>
      </c>
      <c r="B399" s="4" t="s">
        <v>251</v>
      </c>
      <c r="C399" s="5">
        <f>C400+C401</f>
        <v>5673000</v>
      </c>
      <c r="D399" s="5">
        <f>D400+D401</f>
        <v>4441000</v>
      </c>
      <c r="E399" s="5">
        <f>E400+E401</f>
        <v>4441000</v>
      </c>
      <c r="F399" s="5">
        <f>F400+F401</f>
        <v>4441000</v>
      </c>
    </row>
    <row r="400" spans="1:6" ht="12.75">
      <c r="A400" s="7" t="s">
        <v>252</v>
      </c>
      <c r="B400" s="4" t="s">
        <v>253</v>
      </c>
      <c r="C400" s="5">
        <v>3570000</v>
      </c>
      <c r="D400" s="5">
        <v>3479000</v>
      </c>
      <c r="E400" s="5">
        <v>3479000</v>
      </c>
      <c r="F400" s="5">
        <v>3479000</v>
      </c>
    </row>
    <row r="401" spans="1:6" ht="12.75">
      <c r="A401" s="7" t="s">
        <v>254</v>
      </c>
      <c r="B401" s="4" t="s">
        <v>255</v>
      </c>
      <c r="C401" s="5">
        <v>2103000</v>
      </c>
      <c r="D401" s="5">
        <v>962000</v>
      </c>
      <c r="E401" s="5">
        <v>962000</v>
      </c>
      <c r="F401" s="5">
        <v>962000</v>
      </c>
    </row>
    <row r="402" spans="1:6" ht="26.25">
      <c r="A402" s="7" t="s">
        <v>82</v>
      </c>
      <c r="B402" s="4" t="s">
        <v>83</v>
      </c>
      <c r="C402" s="5">
        <f>C403+C404</f>
        <v>1601000</v>
      </c>
      <c r="D402" s="5">
        <f>D403+D404</f>
        <v>1979000</v>
      </c>
      <c r="E402" s="5">
        <f>E403+E404</f>
        <v>2001000</v>
      </c>
      <c r="F402" s="5">
        <f>F403+F404</f>
        <v>2021000</v>
      </c>
    </row>
    <row r="403" spans="1:6" ht="12.75">
      <c r="A403" s="7" t="s">
        <v>256</v>
      </c>
      <c r="B403" s="4" t="s">
        <v>257</v>
      </c>
      <c r="C403" s="5">
        <v>800000</v>
      </c>
      <c r="D403" s="5">
        <v>840000</v>
      </c>
      <c r="E403" s="5">
        <v>862000</v>
      </c>
      <c r="F403" s="5">
        <v>882000</v>
      </c>
    </row>
    <row r="404" spans="1:6" ht="12.75">
      <c r="A404" s="7" t="s">
        <v>86</v>
      </c>
      <c r="B404" s="4" t="s">
        <v>87</v>
      </c>
      <c r="C404" s="5">
        <v>801000</v>
      </c>
      <c r="D404" s="5">
        <v>1139000</v>
      </c>
      <c r="E404" s="5">
        <v>1139000</v>
      </c>
      <c r="F404" s="5">
        <v>1139000</v>
      </c>
    </row>
    <row r="405" spans="1:6" ht="26.25">
      <c r="A405" s="7" t="s">
        <v>323</v>
      </c>
      <c r="B405" s="4" t="s">
        <v>324</v>
      </c>
      <c r="C405" s="5">
        <f aca="true" t="shared" si="74" ref="C405:F406">C406</f>
        <v>69780000</v>
      </c>
      <c r="D405" s="5">
        <f t="shared" si="74"/>
        <v>11501000</v>
      </c>
      <c r="E405" s="5">
        <f t="shared" si="74"/>
        <v>11788000</v>
      </c>
      <c r="F405" s="5">
        <f t="shared" si="74"/>
        <v>12071000</v>
      </c>
    </row>
    <row r="406" spans="1:6" ht="12.75">
      <c r="A406" s="7" t="s">
        <v>327</v>
      </c>
      <c r="B406" s="4" t="s">
        <v>328</v>
      </c>
      <c r="C406" s="5">
        <f t="shared" si="74"/>
        <v>69780000</v>
      </c>
      <c r="D406" s="5">
        <f t="shared" si="74"/>
        <v>11501000</v>
      </c>
      <c r="E406" s="5">
        <f t="shared" si="74"/>
        <v>11788000</v>
      </c>
      <c r="F406" s="5">
        <f t="shared" si="74"/>
        <v>12071000</v>
      </c>
    </row>
    <row r="407" spans="1:6" ht="12.75">
      <c r="A407" s="7" t="s">
        <v>221</v>
      </c>
      <c r="B407" s="4" t="s">
        <v>222</v>
      </c>
      <c r="C407" s="5">
        <f>C408+C409</f>
        <v>69780000</v>
      </c>
      <c r="D407" s="5">
        <f>D408+D409</f>
        <v>11501000</v>
      </c>
      <c r="E407" s="5">
        <f>E408+E409</f>
        <v>11788000</v>
      </c>
      <c r="F407" s="5">
        <f>F408+F409</f>
        <v>12071000</v>
      </c>
    </row>
    <row r="408" spans="1:6" ht="26.25">
      <c r="A408" s="7" t="s">
        <v>80</v>
      </c>
      <c r="B408" s="4" t="s">
        <v>81</v>
      </c>
      <c r="C408" s="5">
        <v>69780000</v>
      </c>
      <c r="D408" s="5">
        <v>11501000</v>
      </c>
      <c r="E408" s="5">
        <v>11788000</v>
      </c>
      <c r="F408" s="5">
        <v>12071000</v>
      </c>
    </row>
    <row r="409" spans="1:6" ht="12.75">
      <c r="A409" s="7" t="s">
        <v>262</v>
      </c>
      <c r="B409" s="4" t="s">
        <v>263</v>
      </c>
      <c r="C409" s="5">
        <f aca="true" t="shared" si="75" ref="C409:F411">C410</f>
        <v>0</v>
      </c>
      <c r="D409" s="5">
        <f t="shared" si="75"/>
        <v>0</v>
      </c>
      <c r="E409" s="5">
        <f t="shared" si="75"/>
        <v>0</v>
      </c>
      <c r="F409" s="5">
        <f t="shared" si="75"/>
        <v>0</v>
      </c>
    </row>
    <row r="410" spans="1:6" ht="12.75">
      <c r="A410" s="7" t="s">
        <v>264</v>
      </c>
      <c r="B410" s="4" t="s">
        <v>265</v>
      </c>
      <c r="C410" s="5">
        <f t="shared" si="75"/>
        <v>0</v>
      </c>
      <c r="D410" s="5">
        <f t="shared" si="75"/>
        <v>0</v>
      </c>
      <c r="E410" s="5">
        <f t="shared" si="75"/>
        <v>0</v>
      </c>
      <c r="F410" s="5">
        <f t="shared" si="75"/>
        <v>0</v>
      </c>
    </row>
    <row r="411" spans="1:6" ht="12.75">
      <c r="A411" s="7" t="s">
        <v>270</v>
      </c>
      <c r="B411" s="4" t="s">
        <v>271</v>
      </c>
      <c r="C411" s="5">
        <f t="shared" si="75"/>
        <v>0</v>
      </c>
      <c r="D411" s="5">
        <f t="shared" si="75"/>
        <v>0</v>
      </c>
      <c r="E411" s="5">
        <f t="shared" si="75"/>
        <v>0</v>
      </c>
      <c r="F411" s="5">
        <f t="shared" si="75"/>
        <v>0</v>
      </c>
    </row>
    <row r="412" spans="1:6" ht="12.75">
      <c r="A412" s="7" t="s">
        <v>272</v>
      </c>
      <c r="B412" s="4" t="s">
        <v>273</v>
      </c>
      <c r="C412" s="5"/>
      <c r="D412" s="5"/>
      <c r="E412" s="5"/>
      <c r="F412" s="5"/>
    </row>
    <row r="413" spans="1:6" ht="12.75">
      <c r="A413" s="7" t="s">
        <v>329</v>
      </c>
      <c r="B413" s="4" t="s">
        <v>330</v>
      </c>
      <c r="C413" s="5">
        <f>C414+C417+C430</f>
        <v>51867000</v>
      </c>
      <c r="D413" s="5">
        <f>D414+D417+D430</f>
        <v>60593000</v>
      </c>
      <c r="E413" s="5">
        <f>E414+E417+E430</f>
        <v>60901000</v>
      </c>
      <c r="F413" s="5">
        <f>F414+F417+F430</f>
        <v>61203000</v>
      </c>
    </row>
    <row r="414" spans="1:6" ht="12.75">
      <c r="A414" s="7" t="s">
        <v>331</v>
      </c>
      <c r="B414" s="4" t="s">
        <v>332</v>
      </c>
      <c r="C414" s="5">
        <f aca="true" t="shared" si="76" ref="C414:F415">C415</f>
        <v>205000</v>
      </c>
      <c r="D414" s="5">
        <f t="shared" si="76"/>
        <v>105000</v>
      </c>
      <c r="E414" s="5">
        <f t="shared" si="76"/>
        <v>105000</v>
      </c>
      <c r="F414" s="5">
        <f t="shared" si="76"/>
        <v>105000</v>
      </c>
    </row>
    <row r="415" spans="1:6" ht="12.75">
      <c r="A415" s="7" t="s">
        <v>221</v>
      </c>
      <c r="B415" s="4" t="s">
        <v>222</v>
      </c>
      <c r="C415" s="5">
        <f t="shared" si="76"/>
        <v>205000</v>
      </c>
      <c r="D415" s="5">
        <f t="shared" si="76"/>
        <v>105000</v>
      </c>
      <c r="E415" s="5">
        <f t="shared" si="76"/>
        <v>105000</v>
      </c>
      <c r="F415" s="5">
        <f t="shared" si="76"/>
        <v>105000</v>
      </c>
    </row>
    <row r="416" spans="1:6" ht="26.25">
      <c r="A416" s="7" t="s">
        <v>80</v>
      </c>
      <c r="B416" s="4" t="s">
        <v>81</v>
      </c>
      <c r="C416" s="5">
        <v>205000</v>
      </c>
      <c r="D416" s="5">
        <v>105000</v>
      </c>
      <c r="E416" s="5">
        <v>105000</v>
      </c>
      <c r="F416" s="5">
        <v>105000</v>
      </c>
    </row>
    <row r="417" spans="1:6" ht="12.75">
      <c r="A417" s="7" t="s">
        <v>333</v>
      </c>
      <c r="B417" s="4" t="s">
        <v>334</v>
      </c>
      <c r="C417" s="5">
        <f>C418</f>
        <v>42094000</v>
      </c>
      <c r="D417" s="5">
        <f>D418</f>
        <v>52855000</v>
      </c>
      <c r="E417" s="5">
        <f>E418</f>
        <v>52972000</v>
      </c>
      <c r="F417" s="5">
        <f>F418</f>
        <v>53087000</v>
      </c>
    </row>
    <row r="418" spans="1:6" ht="12.75">
      <c r="A418" s="7" t="s">
        <v>221</v>
      </c>
      <c r="B418" s="4" t="s">
        <v>222</v>
      </c>
      <c r="C418" s="5">
        <f>C419+C420+C424</f>
        <v>42094000</v>
      </c>
      <c r="D418" s="5">
        <f>D419+D420+D424</f>
        <v>52855000</v>
      </c>
      <c r="E418" s="5">
        <f>E419+E420+E424</f>
        <v>52972000</v>
      </c>
      <c r="F418" s="5">
        <f>F419+F420+F424</f>
        <v>53087000</v>
      </c>
    </row>
    <row r="419" spans="1:6" ht="26.25">
      <c r="A419" s="7" t="s">
        <v>80</v>
      </c>
      <c r="B419" s="4" t="s">
        <v>81</v>
      </c>
      <c r="C419" s="5">
        <v>29114000</v>
      </c>
      <c r="D419" s="5">
        <v>43060000</v>
      </c>
      <c r="E419" s="5">
        <v>43060000</v>
      </c>
      <c r="F419" s="5">
        <v>43060000</v>
      </c>
    </row>
    <row r="420" spans="1:6" ht="12.75">
      <c r="A420" s="7" t="s">
        <v>242</v>
      </c>
      <c r="B420" s="4" t="s">
        <v>243</v>
      </c>
      <c r="C420" s="5">
        <f>C421</f>
        <v>8500000</v>
      </c>
      <c r="D420" s="5">
        <f>D421</f>
        <v>5111000</v>
      </c>
      <c r="E420" s="5">
        <f>E421</f>
        <v>5111000</v>
      </c>
      <c r="F420" s="5">
        <f>F421</f>
        <v>5111000</v>
      </c>
    </row>
    <row r="421" spans="1:6" ht="12.75">
      <c r="A421" s="7" t="s">
        <v>244</v>
      </c>
      <c r="B421" s="4" t="s">
        <v>245</v>
      </c>
      <c r="C421" s="5">
        <f>C422+C423</f>
        <v>8500000</v>
      </c>
      <c r="D421" s="5">
        <f>D422+D423</f>
        <v>5111000</v>
      </c>
      <c r="E421" s="5">
        <f>E422+E423</f>
        <v>5111000</v>
      </c>
      <c r="F421" s="5">
        <f>F422+F423</f>
        <v>5111000</v>
      </c>
    </row>
    <row r="422" spans="1:6" ht="12.75">
      <c r="A422" s="7" t="s">
        <v>246</v>
      </c>
      <c r="B422" s="4" t="s">
        <v>247</v>
      </c>
      <c r="C422" s="5">
        <v>6500000</v>
      </c>
      <c r="D422" s="5">
        <v>5111000</v>
      </c>
      <c r="E422" s="5">
        <v>5111000</v>
      </c>
      <c r="F422" s="5">
        <v>5111000</v>
      </c>
    </row>
    <row r="423" spans="1:6" ht="12.75">
      <c r="A423" s="7" t="s">
        <v>431</v>
      </c>
      <c r="B423" s="4" t="s">
        <v>432</v>
      </c>
      <c r="C423" s="5">
        <v>2000000</v>
      </c>
      <c r="D423" s="5"/>
      <c r="E423" s="5"/>
      <c r="F423" s="5"/>
    </row>
    <row r="424" spans="1:6" ht="12.75">
      <c r="A424" s="7" t="s">
        <v>262</v>
      </c>
      <c r="B424" s="4" t="s">
        <v>263</v>
      </c>
      <c r="C424" s="5">
        <f>C425</f>
        <v>4480000</v>
      </c>
      <c r="D424" s="5">
        <f>D425</f>
        <v>4684000</v>
      </c>
      <c r="E424" s="5">
        <f>E425</f>
        <v>4801000</v>
      </c>
      <c r="F424" s="5">
        <f>F425</f>
        <v>4916000</v>
      </c>
    </row>
    <row r="425" spans="1:6" ht="12.75">
      <c r="A425" s="7" t="s">
        <v>264</v>
      </c>
      <c r="B425" s="4" t="s">
        <v>265</v>
      </c>
      <c r="C425" s="5">
        <f>C426+C428</f>
        <v>4480000</v>
      </c>
      <c r="D425" s="5">
        <f>D426+D428</f>
        <v>4684000</v>
      </c>
      <c r="E425" s="5">
        <f>E426+E428</f>
        <v>4801000</v>
      </c>
      <c r="F425" s="5">
        <f>F426+F428</f>
        <v>4916000</v>
      </c>
    </row>
    <row r="426" spans="1:6" ht="12.75">
      <c r="A426" s="7" t="s">
        <v>266</v>
      </c>
      <c r="B426" s="4" t="s">
        <v>267</v>
      </c>
      <c r="C426" s="5">
        <f>C427</f>
        <v>1088000</v>
      </c>
      <c r="D426" s="5">
        <f>D427</f>
        <v>1120000</v>
      </c>
      <c r="E426" s="5">
        <f>E427</f>
        <v>1148000</v>
      </c>
      <c r="F426" s="5">
        <f>F427</f>
        <v>1176000</v>
      </c>
    </row>
    <row r="427" spans="1:6" ht="12.75">
      <c r="A427" s="7" t="s">
        <v>268</v>
      </c>
      <c r="B427" s="4" t="s">
        <v>269</v>
      </c>
      <c r="C427" s="5">
        <v>1088000</v>
      </c>
      <c r="D427" s="5">
        <v>1120000</v>
      </c>
      <c r="E427" s="5">
        <v>1148000</v>
      </c>
      <c r="F427" s="5">
        <v>1176000</v>
      </c>
    </row>
    <row r="428" spans="1:6" ht="12.75">
      <c r="A428" s="7" t="s">
        <v>270</v>
      </c>
      <c r="B428" s="4" t="s">
        <v>271</v>
      </c>
      <c r="C428" s="5">
        <f>C429</f>
        <v>3392000</v>
      </c>
      <c r="D428" s="5">
        <f>D429</f>
        <v>3564000</v>
      </c>
      <c r="E428" s="5">
        <f>E429</f>
        <v>3653000</v>
      </c>
      <c r="F428" s="5">
        <f>F429</f>
        <v>3740000</v>
      </c>
    </row>
    <row r="429" spans="1:6" ht="12.75">
      <c r="A429" s="7" t="s">
        <v>272</v>
      </c>
      <c r="B429" s="4" t="s">
        <v>273</v>
      </c>
      <c r="C429" s="5">
        <v>3392000</v>
      </c>
      <c r="D429" s="5">
        <v>3564000</v>
      </c>
      <c r="E429" s="5">
        <v>3653000</v>
      </c>
      <c r="F429" s="5">
        <v>3740000</v>
      </c>
    </row>
    <row r="430" spans="1:6" ht="12.75">
      <c r="A430" s="7" t="s">
        <v>335</v>
      </c>
      <c r="B430" s="4" t="s">
        <v>336</v>
      </c>
      <c r="C430" s="5">
        <f>C431</f>
        <v>9568000</v>
      </c>
      <c r="D430" s="5">
        <f>D431</f>
        <v>7633000</v>
      </c>
      <c r="E430" s="5">
        <f>E431</f>
        <v>7824000</v>
      </c>
      <c r="F430" s="5">
        <f>F431</f>
        <v>8011000</v>
      </c>
    </row>
    <row r="431" spans="1:6" ht="12.75">
      <c r="A431" s="7" t="s">
        <v>221</v>
      </c>
      <c r="B431" s="4" t="s">
        <v>222</v>
      </c>
      <c r="C431" s="5">
        <f>C432+C433+C437</f>
        <v>9568000</v>
      </c>
      <c r="D431" s="5">
        <f>D432+D433+D437</f>
        <v>7633000</v>
      </c>
      <c r="E431" s="5">
        <f>E432+E433+E437</f>
        <v>7824000</v>
      </c>
      <c r="F431" s="5">
        <f>F432+F433+F437</f>
        <v>8011000</v>
      </c>
    </row>
    <row r="432" spans="1:6" ht="26.25">
      <c r="A432" s="7" t="s">
        <v>80</v>
      </c>
      <c r="B432" s="4" t="s">
        <v>81</v>
      </c>
      <c r="C432" s="5">
        <v>6918000</v>
      </c>
      <c r="D432" s="5">
        <v>6612000</v>
      </c>
      <c r="E432" s="5">
        <v>6777000</v>
      </c>
      <c r="F432" s="5">
        <v>6939000</v>
      </c>
    </row>
    <row r="433" spans="1:6" ht="12.75">
      <c r="A433" s="7" t="s">
        <v>232</v>
      </c>
      <c r="B433" s="4" t="s">
        <v>233</v>
      </c>
      <c r="C433" s="5">
        <f>C434</f>
        <v>250000</v>
      </c>
      <c r="D433" s="5">
        <f>D434</f>
        <v>259000</v>
      </c>
      <c r="E433" s="5">
        <f>E434</f>
        <v>266000</v>
      </c>
      <c r="F433" s="5">
        <f>F434</f>
        <v>273000</v>
      </c>
    </row>
    <row r="434" spans="1:6" ht="39">
      <c r="A434" s="7" t="s">
        <v>234</v>
      </c>
      <c r="B434" s="4" t="s">
        <v>235</v>
      </c>
      <c r="C434" s="5">
        <f>C435+C436</f>
        <v>250000</v>
      </c>
      <c r="D434" s="5">
        <f>D435+D436</f>
        <v>259000</v>
      </c>
      <c r="E434" s="5">
        <f>E435+E436</f>
        <v>266000</v>
      </c>
      <c r="F434" s="5">
        <f>F435+F436</f>
        <v>273000</v>
      </c>
    </row>
    <row r="435" spans="1:6" ht="12.75">
      <c r="A435" s="7" t="s">
        <v>236</v>
      </c>
      <c r="B435" s="4" t="s">
        <v>237</v>
      </c>
      <c r="C435" s="5"/>
      <c r="D435" s="5">
        <v>7000</v>
      </c>
      <c r="E435" s="5">
        <v>8000</v>
      </c>
      <c r="F435" s="5">
        <v>8000</v>
      </c>
    </row>
    <row r="436" spans="1:6" ht="12.75">
      <c r="A436" s="7" t="s">
        <v>238</v>
      </c>
      <c r="B436" s="4" t="s">
        <v>239</v>
      </c>
      <c r="C436" s="5">
        <v>250000</v>
      </c>
      <c r="D436" s="5">
        <v>252000</v>
      </c>
      <c r="E436" s="5">
        <v>258000</v>
      </c>
      <c r="F436" s="5">
        <v>265000</v>
      </c>
    </row>
    <row r="437" spans="1:6" ht="26.25">
      <c r="A437" s="7" t="s">
        <v>82</v>
      </c>
      <c r="B437" s="4" t="s">
        <v>83</v>
      </c>
      <c r="C437" s="5">
        <f>C438</f>
        <v>2400000</v>
      </c>
      <c r="D437" s="5">
        <f>D438</f>
        <v>762000</v>
      </c>
      <c r="E437" s="5">
        <f>E438</f>
        <v>781000</v>
      </c>
      <c r="F437" s="5">
        <f>F438</f>
        <v>799000</v>
      </c>
    </row>
    <row r="438" spans="1:6" ht="12.75">
      <c r="A438" s="7" t="s">
        <v>256</v>
      </c>
      <c r="B438" s="4" t="s">
        <v>257</v>
      </c>
      <c r="C438" s="5">
        <v>2400000</v>
      </c>
      <c r="D438" s="5">
        <v>762000</v>
      </c>
      <c r="E438" s="5">
        <v>781000</v>
      </c>
      <c r="F438" s="5">
        <v>799000</v>
      </c>
    </row>
    <row r="439" spans="1:7" ht="26.25">
      <c r="A439" s="7" t="s">
        <v>346</v>
      </c>
      <c r="B439" s="4" t="s">
        <v>141</v>
      </c>
      <c r="C439" s="5">
        <f>C445+C452+C454+C440+C442</f>
        <v>111275000</v>
      </c>
      <c r="D439" s="5">
        <f>D445+D452+D454+D440+D442</f>
        <v>105119000</v>
      </c>
      <c r="E439" s="5">
        <f>E445+E452+E454+E440+E442</f>
        <v>105881000</v>
      </c>
      <c r="F439" s="5">
        <f>F445+F452+F454+F440+F442</f>
        <v>106632000</v>
      </c>
      <c r="G439" s="12"/>
    </row>
    <row r="440" spans="1:6" ht="12.75">
      <c r="A440" s="7" t="s">
        <v>381</v>
      </c>
      <c r="B440" s="4" t="s">
        <v>382</v>
      </c>
      <c r="C440" s="5">
        <f>C441</f>
        <v>10351000</v>
      </c>
      <c r="D440" s="5">
        <f>D441</f>
        <v>22499000</v>
      </c>
      <c r="E440" s="5">
        <f>E441</f>
        <v>21458000</v>
      </c>
      <c r="F440" s="5">
        <f>F441</f>
        <v>20435000</v>
      </c>
    </row>
    <row r="441" spans="1:7" ht="12.75">
      <c r="A441" s="7" t="s">
        <v>37</v>
      </c>
      <c r="B441" s="4" t="s">
        <v>383</v>
      </c>
      <c r="C441" s="5">
        <v>10351000</v>
      </c>
      <c r="D441" s="5">
        <v>22499000</v>
      </c>
      <c r="E441" s="5">
        <v>21458000</v>
      </c>
      <c r="F441" s="5">
        <v>20435000</v>
      </c>
      <c r="G441" s="12"/>
    </row>
    <row r="442" spans="1:6" ht="12.75">
      <c r="A442" s="7" t="s">
        <v>388</v>
      </c>
      <c r="B442" s="4" t="s">
        <v>389</v>
      </c>
      <c r="C442" s="5">
        <f>C443</f>
        <v>0</v>
      </c>
      <c r="D442" s="5">
        <f>D443</f>
        <v>0</v>
      </c>
      <c r="E442" s="5">
        <f>E443</f>
        <v>0</v>
      </c>
      <c r="F442" s="5">
        <f>F443</f>
        <v>0</v>
      </c>
    </row>
    <row r="443" spans="1:6" ht="12.75">
      <c r="A443" s="7" t="s">
        <v>45</v>
      </c>
      <c r="B443" s="4" t="s">
        <v>390</v>
      </c>
      <c r="C443" s="5"/>
      <c r="D443" s="5"/>
      <c r="E443" s="5"/>
      <c r="F443" s="5"/>
    </row>
    <row r="444" spans="1:6" ht="26.25">
      <c r="A444" s="7" t="s">
        <v>419</v>
      </c>
      <c r="B444" s="20">
        <v>390207</v>
      </c>
      <c r="C444" s="5"/>
      <c r="D444" s="5"/>
      <c r="E444" s="5"/>
      <c r="F444" s="5"/>
    </row>
    <row r="445" spans="1:6" ht="12.75">
      <c r="A445" s="7" t="s">
        <v>47</v>
      </c>
      <c r="B445" s="4" t="s">
        <v>48</v>
      </c>
      <c r="C445" s="5">
        <f aca="true" t="shared" si="77" ref="C445:F446">C446</f>
        <v>18375000</v>
      </c>
      <c r="D445" s="5">
        <f t="shared" si="77"/>
        <v>27024000</v>
      </c>
      <c r="E445" s="5">
        <f t="shared" si="77"/>
        <v>27650000</v>
      </c>
      <c r="F445" s="5">
        <f t="shared" si="77"/>
        <v>28265000</v>
      </c>
    </row>
    <row r="446" spans="1:6" ht="12.75">
      <c r="A446" s="7" t="s">
        <v>195</v>
      </c>
      <c r="B446" s="4" t="s">
        <v>50</v>
      </c>
      <c r="C446" s="5">
        <f t="shared" si="77"/>
        <v>18375000</v>
      </c>
      <c r="D446" s="5">
        <f t="shared" si="77"/>
        <v>27024000</v>
      </c>
      <c r="E446" s="5">
        <f t="shared" si="77"/>
        <v>27650000</v>
      </c>
      <c r="F446" s="5">
        <f t="shared" si="77"/>
        <v>28265000</v>
      </c>
    </row>
    <row r="447" spans="1:6" ht="39">
      <c r="A447" s="7" t="s">
        <v>347</v>
      </c>
      <c r="B447" s="4" t="s">
        <v>197</v>
      </c>
      <c r="C447" s="5">
        <f>C450+C451+C448</f>
        <v>18375000</v>
      </c>
      <c r="D447" s="5">
        <f>D450+D451+D448</f>
        <v>27024000</v>
      </c>
      <c r="E447" s="5">
        <f>E450+E451+E448</f>
        <v>27650000</v>
      </c>
      <c r="F447" s="5">
        <f>F450+F451+F448</f>
        <v>28265000</v>
      </c>
    </row>
    <row r="448" spans="1:6" ht="26.25">
      <c r="A448" s="7" t="s">
        <v>364</v>
      </c>
      <c r="B448" s="4" t="s">
        <v>366</v>
      </c>
      <c r="C448" s="5">
        <f>C449</f>
        <v>0</v>
      </c>
      <c r="D448" s="5">
        <f>D449</f>
        <v>12506000</v>
      </c>
      <c r="E448" s="5">
        <f>E449</f>
        <v>12769000</v>
      </c>
      <c r="F448" s="5">
        <f>F449</f>
        <v>13027000</v>
      </c>
    </row>
    <row r="449" spans="1:6" ht="26.25">
      <c r="A449" s="7" t="s">
        <v>365</v>
      </c>
      <c r="B449" s="4" t="s">
        <v>367</v>
      </c>
      <c r="C449" s="5"/>
      <c r="D449" s="5">
        <v>12506000</v>
      </c>
      <c r="E449" s="5">
        <v>12769000</v>
      </c>
      <c r="F449" s="5">
        <v>13027000</v>
      </c>
    </row>
    <row r="450" spans="1:6" ht="12.75">
      <c r="A450" s="7" t="s">
        <v>200</v>
      </c>
      <c r="B450" s="4" t="s">
        <v>201</v>
      </c>
      <c r="C450" s="5">
        <v>16221000</v>
      </c>
      <c r="D450" s="5">
        <v>13988000</v>
      </c>
      <c r="E450" s="5">
        <v>14338000</v>
      </c>
      <c r="F450" s="5">
        <v>14682000</v>
      </c>
    </row>
    <row r="451" spans="1:6" ht="39">
      <c r="A451" s="7" t="s">
        <v>202</v>
      </c>
      <c r="B451" s="4" t="s">
        <v>203</v>
      </c>
      <c r="C451" s="5">
        <v>2154000</v>
      </c>
      <c r="D451" s="5">
        <v>530000</v>
      </c>
      <c r="E451" s="5">
        <v>543000</v>
      </c>
      <c r="F451" s="5">
        <v>556000</v>
      </c>
    </row>
    <row r="452" spans="1:6" ht="12.75">
      <c r="A452" s="7" t="s">
        <v>206</v>
      </c>
      <c r="B452" s="4" t="s">
        <v>207</v>
      </c>
      <c r="C452" s="5">
        <f>C453</f>
        <v>0</v>
      </c>
      <c r="D452" s="5">
        <f>D453</f>
        <v>43000</v>
      </c>
      <c r="E452" s="5">
        <f>E453</f>
        <v>44000</v>
      </c>
      <c r="F452" s="5">
        <f>F453</f>
        <v>45000</v>
      </c>
    </row>
    <row r="453" spans="1:6" ht="26.25">
      <c r="A453" s="7" t="s">
        <v>208</v>
      </c>
      <c r="B453" s="4" t="s">
        <v>209</v>
      </c>
      <c r="C453" s="5"/>
      <c r="D453" s="5">
        <v>43000</v>
      </c>
      <c r="E453" s="5">
        <v>44000</v>
      </c>
      <c r="F453" s="5">
        <v>45000</v>
      </c>
    </row>
    <row r="454" spans="1:7" ht="26.25">
      <c r="A454" s="7" t="s">
        <v>210</v>
      </c>
      <c r="B454" s="4" t="s">
        <v>211</v>
      </c>
      <c r="C454" s="5">
        <f>C455+C459</f>
        <v>82549000</v>
      </c>
      <c r="D454" s="5">
        <f>D455+D459</f>
        <v>55553000</v>
      </c>
      <c r="E454" s="5">
        <f>E455+E459</f>
        <v>56729000</v>
      </c>
      <c r="F454" s="5">
        <f>F455+F459</f>
        <v>57887000</v>
      </c>
      <c r="G454" s="12"/>
    </row>
    <row r="455" spans="1:6" ht="26.25">
      <c r="A455" s="7" t="s">
        <v>212</v>
      </c>
      <c r="B455" s="4" t="s">
        <v>213</v>
      </c>
      <c r="C455" s="5">
        <f>C456+C457+C458</f>
        <v>80242000</v>
      </c>
      <c r="D455" s="5">
        <f>D456+D457+D458</f>
        <v>52265000</v>
      </c>
      <c r="E455" s="5">
        <f>E456+E457+E458</f>
        <v>53409000</v>
      </c>
      <c r="F455" s="5">
        <f>F456+F457+F458</f>
        <v>54535000</v>
      </c>
    </row>
    <row r="456" spans="1:6" ht="12.75">
      <c r="A456" s="7" t="s">
        <v>214</v>
      </c>
      <c r="B456" s="4" t="s">
        <v>215</v>
      </c>
      <c r="C456" s="5">
        <v>11763000</v>
      </c>
      <c r="D456" s="5">
        <v>3997000</v>
      </c>
      <c r="E456" s="5">
        <v>4047000</v>
      </c>
      <c r="F456" s="5">
        <v>4096000</v>
      </c>
    </row>
    <row r="457" spans="1:6" ht="12.75">
      <c r="A457" s="7" t="s">
        <v>393</v>
      </c>
      <c r="B457" s="4" t="s">
        <v>395</v>
      </c>
      <c r="C457" s="5">
        <v>0</v>
      </c>
      <c r="D457" s="5">
        <v>3698000</v>
      </c>
      <c r="E457" s="5">
        <v>3702000</v>
      </c>
      <c r="F457" s="5">
        <v>3707000</v>
      </c>
    </row>
    <row r="458" spans="1:6" ht="12.75">
      <c r="A458" s="7" t="s">
        <v>417</v>
      </c>
      <c r="B458" s="4" t="s">
        <v>418</v>
      </c>
      <c r="C458" s="5">
        <v>68479000</v>
      </c>
      <c r="D458" s="5">
        <v>44570000</v>
      </c>
      <c r="E458" s="5">
        <v>45660000</v>
      </c>
      <c r="F458" s="5">
        <v>46732000</v>
      </c>
    </row>
    <row r="459" spans="1:6" ht="12.75">
      <c r="A459" s="7" t="s">
        <v>216</v>
      </c>
      <c r="B459" s="4" t="s">
        <v>217</v>
      </c>
      <c r="C459" s="5">
        <f>C460+C461</f>
        <v>2307000</v>
      </c>
      <c r="D459" s="5">
        <f>D460+D461</f>
        <v>3288000</v>
      </c>
      <c r="E459" s="5">
        <f>E460+E461</f>
        <v>3320000</v>
      </c>
      <c r="F459" s="5">
        <f>F460+F461</f>
        <v>3352000</v>
      </c>
    </row>
    <row r="460" spans="1:6" ht="12.75">
      <c r="A460" s="7" t="s">
        <v>214</v>
      </c>
      <c r="B460" s="4" t="s">
        <v>218</v>
      </c>
      <c r="C460" s="5">
        <v>2307000</v>
      </c>
      <c r="D460" s="5">
        <v>2022000</v>
      </c>
      <c r="E460" s="5">
        <v>2048000</v>
      </c>
      <c r="F460" s="5">
        <v>2073000</v>
      </c>
    </row>
    <row r="461" spans="1:6" ht="12.75">
      <c r="A461" s="7" t="s">
        <v>393</v>
      </c>
      <c r="B461" s="4" t="s">
        <v>394</v>
      </c>
      <c r="C461" s="5"/>
      <c r="D461" s="5">
        <v>1266000</v>
      </c>
      <c r="E461" s="5">
        <v>1272000</v>
      </c>
      <c r="F461" s="5">
        <v>1279000</v>
      </c>
    </row>
    <row r="462" spans="1:7" ht="26.25">
      <c r="A462" s="7" t="s">
        <v>348</v>
      </c>
      <c r="B462" s="4" t="s">
        <v>220</v>
      </c>
      <c r="C462" s="5">
        <f>C464+C478+C488+C496+C502+C515+C533+C551+C556+C567+C586</f>
        <v>173775000</v>
      </c>
      <c r="D462" s="5">
        <f>D464+D478+D488+D496+D502+D515+D533+D551+D556+D567+D586</f>
        <v>105119000</v>
      </c>
      <c r="E462" s="5">
        <f>E464+E478+E488+E496+E502+E515+E533+E551+E556+E567+E586</f>
        <v>105881000</v>
      </c>
      <c r="F462" s="5">
        <f>F464+F478+F488+F496+F502+F515+F533+F551+F556+F567+F586</f>
        <v>106632000</v>
      </c>
      <c r="G462" s="12"/>
    </row>
    <row r="463" spans="1:6" ht="12.75">
      <c r="A463" s="7" t="s">
        <v>349</v>
      </c>
      <c r="B463" s="4" t="s">
        <v>303</v>
      </c>
      <c r="C463" s="5">
        <f>C464+C478</f>
        <v>3125000</v>
      </c>
      <c r="D463" s="5">
        <f>D464+D478</f>
        <v>2520000</v>
      </c>
      <c r="E463" s="5">
        <f>E464+E478</f>
        <v>2582000</v>
      </c>
      <c r="F463" s="5">
        <f>F464+F478</f>
        <v>2645000</v>
      </c>
    </row>
    <row r="464" spans="1:6" ht="12.75">
      <c r="A464" s="7" t="s">
        <v>304</v>
      </c>
      <c r="B464" s="4" t="s">
        <v>278</v>
      </c>
      <c r="C464" s="5">
        <f>C465</f>
        <v>2615000</v>
      </c>
      <c r="D464" s="5">
        <f>D465</f>
        <v>2461000</v>
      </c>
      <c r="E464" s="5">
        <f>E465</f>
        <v>2522000</v>
      </c>
      <c r="F464" s="5">
        <f>F465</f>
        <v>2583000</v>
      </c>
    </row>
    <row r="465" spans="1:6" ht="12.75">
      <c r="A465" s="7" t="s">
        <v>274</v>
      </c>
      <c r="B465" s="4" t="s">
        <v>89</v>
      </c>
      <c r="C465" s="5">
        <f>C466+C474</f>
        <v>2615000</v>
      </c>
      <c r="D465" s="5">
        <f>D466+D474</f>
        <v>2461000</v>
      </c>
      <c r="E465" s="5">
        <f>E466+E474</f>
        <v>2522000</v>
      </c>
      <c r="F465" s="5">
        <f>F466+F474</f>
        <v>2583000</v>
      </c>
    </row>
    <row r="466" spans="1:6" ht="26.25">
      <c r="A466" s="7" t="s">
        <v>90</v>
      </c>
      <c r="B466" s="4" t="s">
        <v>91</v>
      </c>
      <c r="C466" s="5">
        <f>C467+C470</f>
        <v>1882000</v>
      </c>
      <c r="D466" s="5">
        <f>D467+D470</f>
        <v>1095000</v>
      </c>
      <c r="E466" s="5">
        <f>E467+E470</f>
        <v>1122000</v>
      </c>
      <c r="F466" s="5">
        <f>F467+F470</f>
        <v>1149000</v>
      </c>
    </row>
    <row r="467" spans="1:6" ht="12.75">
      <c r="A467" s="7" t="s">
        <v>92</v>
      </c>
      <c r="B467" s="4" t="s">
        <v>93</v>
      </c>
      <c r="C467" s="5">
        <f>C468+C469</f>
        <v>0</v>
      </c>
      <c r="D467" s="5">
        <f>D468+D469</f>
        <v>0</v>
      </c>
      <c r="E467" s="5">
        <f>E468+E469</f>
        <v>0</v>
      </c>
      <c r="F467" s="5">
        <f>F468+F469</f>
        <v>0</v>
      </c>
    </row>
    <row r="468" spans="1:6" ht="12.75">
      <c r="A468" s="7" t="s">
        <v>94</v>
      </c>
      <c r="B468" s="4" t="s">
        <v>95</v>
      </c>
      <c r="C468" s="5"/>
      <c r="D468" s="5"/>
      <c r="E468" s="5"/>
      <c r="F468" s="5"/>
    </row>
    <row r="469" spans="1:6" ht="12.75">
      <c r="A469" s="7" t="s">
        <v>96</v>
      </c>
      <c r="B469" s="4" t="s">
        <v>97</v>
      </c>
      <c r="C469" s="5"/>
      <c r="D469" s="5"/>
      <c r="E469" s="5"/>
      <c r="F469" s="5"/>
    </row>
    <row r="470" spans="1:6" ht="12.75">
      <c r="A470" s="7" t="s">
        <v>298</v>
      </c>
      <c r="B470" s="4" t="s">
        <v>299</v>
      </c>
      <c r="C470" s="5">
        <f>C471+C472+C473</f>
        <v>1882000</v>
      </c>
      <c r="D470" s="5">
        <f>D471+D472+D473</f>
        <v>1095000</v>
      </c>
      <c r="E470" s="5">
        <f>E471+E472+E473</f>
        <v>1122000</v>
      </c>
      <c r="F470" s="5">
        <f>F471+F472+F473</f>
        <v>1149000</v>
      </c>
    </row>
    <row r="471" spans="1:6" ht="12.75">
      <c r="A471" s="7" t="s">
        <v>94</v>
      </c>
      <c r="B471" s="4" t="s">
        <v>300</v>
      </c>
      <c r="C471" s="5">
        <v>279000</v>
      </c>
      <c r="D471" s="5">
        <v>164000</v>
      </c>
      <c r="E471" s="5">
        <v>168000</v>
      </c>
      <c r="F471" s="5">
        <v>172000</v>
      </c>
    </row>
    <row r="472" spans="1:6" ht="12.75">
      <c r="A472" s="7" t="s">
        <v>96</v>
      </c>
      <c r="B472" s="4" t="s">
        <v>301</v>
      </c>
      <c r="C472" s="5">
        <v>1581000</v>
      </c>
      <c r="D472" s="5">
        <v>931000</v>
      </c>
      <c r="E472" s="5">
        <v>954000</v>
      </c>
      <c r="F472" s="5">
        <v>977000</v>
      </c>
    </row>
    <row r="473" spans="1:6" ht="12.75">
      <c r="A473" s="7" t="s">
        <v>295</v>
      </c>
      <c r="B473" s="4" t="s">
        <v>402</v>
      </c>
      <c r="C473" s="5">
        <v>22000</v>
      </c>
      <c r="D473" s="5"/>
      <c r="E473" s="5"/>
      <c r="F473" s="5"/>
    </row>
    <row r="474" spans="1:6" ht="12.75">
      <c r="A474" s="7" t="s">
        <v>98</v>
      </c>
      <c r="B474" s="4" t="s">
        <v>99</v>
      </c>
      <c r="C474" s="5">
        <f aca="true" t="shared" si="78" ref="C474:F476">C475</f>
        <v>733000</v>
      </c>
      <c r="D474" s="5">
        <f t="shared" si="78"/>
        <v>1366000</v>
      </c>
      <c r="E474" s="5">
        <f t="shared" si="78"/>
        <v>1400000</v>
      </c>
      <c r="F474" s="5">
        <f t="shared" si="78"/>
        <v>1434000</v>
      </c>
    </row>
    <row r="475" spans="1:6" ht="12.75">
      <c r="A475" s="7" t="s">
        <v>100</v>
      </c>
      <c r="B475" s="4" t="s">
        <v>101</v>
      </c>
      <c r="C475" s="5">
        <f t="shared" si="78"/>
        <v>733000</v>
      </c>
      <c r="D475" s="5">
        <f t="shared" si="78"/>
        <v>1366000</v>
      </c>
      <c r="E475" s="5">
        <f t="shared" si="78"/>
        <v>1400000</v>
      </c>
      <c r="F475" s="5">
        <f t="shared" si="78"/>
        <v>1434000</v>
      </c>
    </row>
    <row r="476" spans="1:6" ht="12.75">
      <c r="A476" s="7" t="s">
        <v>102</v>
      </c>
      <c r="B476" s="4" t="s">
        <v>103</v>
      </c>
      <c r="C476" s="5">
        <f t="shared" si="78"/>
        <v>733000</v>
      </c>
      <c r="D476" s="5">
        <f t="shared" si="78"/>
        <v>1366000</v>
      </c>
      <c r="E476" s="5">
        <f t="shared" si="78"/>
        <v>1400000</v>
      </c>
      <c r="F476" s="5">
        <f t="shared" si="78"/>
        <v>1434000</v>
      </c>
    </row>
    <row r="477" spans="1:6" ht="12.75">
      <c r="A477" s="7" t="s">
        <v>110</v>
      </c>
      <c r="B477" s="4" t="s">
        <v>111</v>
      </c>
      <c r="C477" s="5">
        <v>733000</v>
      </c>
      <c r="D477" s="5">
        <v>1366000</v>
      </c>
      <c r="E477" s="5">
        <v>1400000</v>
      </c>
      <c r="F477" s="5">
        <v>1434000</v>
      </c>
    </row>
    <row r="478" spans="1:6" ht="12.75">
      <c r="A478" s="7" t="s">
        <v>305</v>
      </c>
      <c r="B478" s="4" t="s">
        <v>306</v>
      </c>
      <c r="C478" s="5">
        <f>C479</f>
        <v>510000</v>
      </c>
      <c r="D478" s="5">
        <f>D479</f>
        <v>59000</v>
      </c>
      <c r="E478" s="5">
        <f>E479</f>
        <v>60000</v>
      </c>
      <c r="F478" s="5">
        <f>F479</f>
        <v>62000</v>
      </c>
    </row>
    <row r="479" spans="1:6" ht="12.75">
      <c r="A479" s="7" t="s">
        <v>274</v>
      </c>
      <c r="B479" s="4" t="s">
        <v>89</v>
      </c>
      <c r="C479" s="5">
        <f>C480+C483</f>
        <v>510000</v>
      </c>
      <c r="D479" s="5">
        <f>D480+D483</f>
        <v>59000</v>
      </c>
      <c r="E479" s="5">
        <f>E480+E483</f>
        <v>60000</v>
      </c>
      <c r="F479" s="5">
        <f>F480+F483</f>
        <v>62000</v>
      </c>
    </row>
    <row r="480" spans="1:6" ht="12.75">
      <c r="A480" s="7" t="s">
        <v>275</v>
      </c>
      <c r="B480" s="4" t="s">
        <v>276</v>
      </c>
      <c r="C480" s="5">
        <f aca="true" t="shared" si="79" ref="C480:F481">C481</f>
        <v>153000</v>
      </c>
      <c r="D480" s="5">
        <f t="shared" si="79"/>
        <v>17000</v>
      </c>
      <c r="E480" s="5">
        <f t="shared" si="79"/>
        <v>17000</v>
      </c>
      <c r="F480" s="5">
        <f t="shared" si="79"/>
        <v>18000</v>
      </c>
    </row>
    <row r="481" spans="1:6" ht="12.75">
      <c r="A481" s="7" t="s">
        <v>277</v>
      </c>
      <c r="B481" s="4" t="s">
        <v>278</v>
      </c>
      <c r="C481" s="5">
        <f t="shared" si="79"/>
        <v>153000</v>
      </c>
      <c r="D481" s="5">
        <f t="shared" si="79"/>
        <v>17000</v>
      </c>
      <c r="E481" s="5">
        <f t="shared" si="79"/>
        <v>17000</v>
      </c>
      <c r="F481" s="5">
        <f t="shared" si="79"/>
        <v>18000</v>
      </c>
    </row>
    <row r="482" spans="1:6" ht="12.75">
      <c r="A482" s="7" t="s">
        <v>281</v>
      </c>
      <c r="B482" s="4" t="s">
        <v>282</v>
      </c>
      <c r="C482" s="5">
        <v>153000</v>
      </c>
      <c r="D482" s="5">
        <v>17000</v>
      </c>
      <c r="E482" s="5">
        <v>17000</v>
      </c>
      <c r="F482" s="5">
        <v>18000</v>
      </c>
    </row>
    <row r="483" spans="1:6" ht="12.75">
      <c r="A483" s="7" t="s">
        <v>98</v>
      </c>
      <c r="B483" s="4" t="s">
        <v>99</v>
      </c>
      <c r="C483" s="5">
        <f aca="true" t="shared" si="80" ref="C483:F485">C484</f>
        <v>357000</v>
      </c>
      <c r="D483" s="5">
        <f t="shared" si="80"/>
        <v>42000</v>
      </c>
      <c r="E483" s="5">
        <f t="shared" si="80"/>
        <v>43000</v>
      </c>
      <c r="F483" s="5">
        <f t="shared" si="80"/>
        <v>44000</v>
      </c>
    </row>
    <row r="484" spans="1:6" ht="12.75">
      <c r="A484" s="7" t="s">
        <v>100</v>
      </c>
      <c r="B484" s="4" t="s">
        <v>101</v>
      </c>
      <c r="C484" s="5">
        <f t="shared" si="80"/>
        <v>357000</v>
      </c>
      <c r="D484" s="5">
        <f t="shared" si="80"/>
        <v>42000</v>
      </c>
      <c r="E484" s="5">
        <f t="shared" si="80"/>
        <v>43000</v>
      </c>
      <c r="F484" s="5">
        <f t="shared" si="80"/>
        <v>44000</v>
      </c>
    </row>
    <row r="485" spans="1:6" ht="12.75">
      <c r="A485" s="7" t="s">
        <v>102</v>
      </c>
      <c r="B485" s="4" t="s">
        <v>103</v>
      </c>
      <c r="C485" s="5">
        <f t="shared" si="80"/>
        <v>357000</v>
      </c>
      <c r="D485" s="5">
        <f t="shared" si="80"/>
        <v>42000</v>
      </c>
      <c r="E485" s="5">
        <f t="shared" si="80"/>
        <v>43000</v>
      </c>
      <c r="F485" s="5">
        <f t="shared" si="80"/>
        <v>44000</v>
      </c>
    </row>
    <row r="486" spans="1:6" ht="12.75">
      <c r="A486" s="7" t="s">
        <v>110</v>
      </c>
      <c r="B486" s="4" t="s">
        <v>111</v>
      </c>
      <c r="C486" s="5">
        <v>357000</v>
      </c>
      <c r="D486" s="5">
        <v>42000</v>
      </c>
      <c r="E486" s="5">
        <v>43000</v>
      </c>
      <c r="F486" s="5">
        <v>44000</v>
      </c>
    </row>
    <row r="487" spans="1:6" ht="12.75">
      <c r="A487" s="7" t="s">
        <v>309</v>
      </c>
      <c r="B487" s="4" t="s">
        <v>310</v>
      </c>
      <c r="C487" s="5">
        <f aca="true" t="shared" si="81" ref="C487:F491">C488</f>
        <v>8000</v>
      </c>
      <c r="D487" s="5">
        <f t="shared" si="81"/>
        <v>183000</v>
      </c>
      <c r="E487" s="5">
        <f t="shared" si="81"/>
        <v>188000</v>
      </c>
      <c r="F487" s="5">
        <f t="shared" si="81"/>
        <v>192000</v>
      </c>
    </row>
    <row r="488" spans="1:6" ht="12.75">
      <c r="A488" s="7" t="s">
        <v>311</v>
      </c>
      <c r="B488" s="4" t="s">
        <v>312</v>
      </c>
      <c r="C488" s="5">
        <f t="shared" si="81"/>
        <v>8000</v>
      </c>
      <c r="D488" s="5">
        <f t="shared" si="81"/>
        <v>183000</v>
      </c>
      <c r="E488" s="5">
        <f t="shared" si="81"/>
        <v>188000</v>
      </c>
      <c r="F488" s="5">
        <f t="shared" si="81"/>
        <v>192000</v>
      </c>
    </row>
    <row r="489" spans="1:6" ht="12.75">
      <c r="A489" s="7" t="s">
        <v>274</v>
      </c>
      <c r="B489" s="4" t="s">
        <v>89</v>
      </c>
      <c r="C489" s="5">
        <f t="shared" si="81"/>
        <v>8000</v>
      </c>
      <c r="D489" s="5">
        <f t="shared" si="81"/>
        <v>183000</v>
      </c>
      <c r="E489" s="5">
        <f t="shared" si="81"/>
        <v>188000</v>
      </c>
      <c r="F489" s="5">
        <f t="shared" si="81"/>
        <v>192000</v>
      </c>
    </row>
    <row r="490" spans="1:6" ht="12.75">
      <c r="A490" s="7" t="s">
        <v>98</v>
      </c>
      <c r="B490" s="4" t="s">
        <v>99</v>
      </c>
      <c r="C490" s="5">
        <f t="shared" si="81"/>
        <v>8000</v>
      </c>
      <c r="D490" s="5">
        <f t="shared" si="81"/>
        <v>183000</v>
      </c>
      <c r="E490" s="5">
        <f t="shared" si="81"/>
        <v>188000</v>
      </c>
      <c r="F490" s="5">
        <f t="shared" si="81"/>
        <v>192000</v>
      </c>
    </row>
    <row r="491" spans="1:6" ht="12.75">
      <c r="A491" s="7" t="s">
        <v>100</v>
      </c>
      <c r="B491" s="4" t="s">
        <v>101</v>
      </c>
      <c r="C491" s="5">
        <f t="shared" si="81"/>
        <v>8000</v>
      </c>
      <c r="D491" s="5">
        <f t="shared" si="81"/>
        <v>183000</v>
      </c>
      <c r="E491" s="5">
        <f t="shared" si="81"/>
        <v>188000</v>
      </c>
      <c r="F491" s="5">
        <f t="shared" si="81"/>
        <v>192000</v>
      </c>
    </row>
    <row r="492" spans="1:6" ht="12.75">
      <c r="A492" s="7" t="s">
        <v>102</v>
      </c>
      <c r="B492" s="4" t="s">
        <v>103</v>
      </c>
      <c r="C492" s="5">
        <f>C494+C493</f>
        <v>8000</v>
      </c>
      <c r="D492" s="5">
        <f>D494+D493</f>
        <v>183000</v>
      </c>
      <c r="E492" s="5">
        <f>E494+E493</f>
        <v>188000</v>
      </c>
      <c r="F492" s="5">
        <f>F494+F493</f>
        <v>192000</v>
      </c>
    </row>
    <row r="493" spans="1:6" ht="12.75">
      <c r="A493" s="7" t="s">
        <v>106</v>
      </c>
      <c r="B493" s="4" t="s">
        <v>107</v>
      </c>
      <c r="C493" s="5"/>
      <c r="D493" s="5">
        <v>94000</v>
      </c>
      <c r="E493" s="5">
        <v>96000</v>
      </c>
      <c r="F493" s="5">
        <v>98000</v>
      </c>
    </row>
    <row r="494" spans="1:6" ht="12.75">
      <c r="A494" s="7" t="s">
        <v>110</v>
      </c>
      <c r="B494" s="4" t="s">
        <v>111</v>
      </c>
      <c r="C494" s="5">
        <v>8000</v>
      </c>
      <c r="D494" s="5">
        <v>89000</v>
      </c>
      <c r="E494" s="5">
        <v>92000</v>
      </c>
      <c r="F494" s="5">
        <v>94000</v>
      </c>
    </row>
    <row r="495" spans="1:6" ht="12.75">
      <c r="A495" s="7" t="s">
        <v>350</v>
      </c>
      <c r="B495" s="4" t="s">
        <v>314</v>
      </c>
      <c r="C495" s="5">
        <f>C496+C502+C515+C533</f>
        <v>22907000</v>
      </c>
      <c r="D495" s="5">
        <f>D496+D502+D515+D533</f>
        <v>29280000</v>
      </c>
      <c r="E495" s="5">
        <f>E496+E502+E515+E533</f>
        <v>29971000</v>
      </c>
      <c r="F495" s="5">
        <f>F496+F502+F515+F533</f>
        <v>30651000</v>
      </c>
    </row>
    <row r="496" spans="1:6" ht="12.75">
      <c r="A496" s="7" t="s">
        <v>351</v>
      </c>
      <c r="B496" s="4" t="s">
        <v>316</v>
      </c>
      <c r="C496" s="5">
        <f aca="true" t="shared" si="82" ref="C496:F500">C497</f>
        <v>0</v>
      </c>
      <c r="D496" s="5">
        <f t="shared" si="82"/>
        <v>107000</v>
      </c>
      <c r="E496" s="5">
        <f t="shared" si="82"/>
        <v>110000</v>
      </c>
      <c r="F496" s="5">
        <f t="shared" si="82"/>
        <v>112000</v>
      </c>
    </row>
    <row r="497" spans="1:6" ht="12.75">
      <c r="A497" s="7" t="s">
        <v>274</v>
      </c>
      <c r="B497" s="4" t="s">
        <v>89</v>
      </c>
      <c r="C497" s="5">
        <f t="shared" si="82"/>
        <v>0</v>
      </c>
      <c r="D497" s="5">
        <f t="shared" si="82"/>
        <v>107000</v>
      </c>
      <c r="E497" s="5">
        <f t="shared" si="82"/>
        <v>110000</v>
      </c>
      <c r="F497" s="5">
        <f t="shared" si="82"/>
        <v>112000</v>
      </c>
    </row>
    <row r="498" spans="1:6" ht="12.75">
      <c r="A498" s="7" t="s">
        <v>98</v>
      </c>
      <c r="B498" s="4" t="s">
        <v>99</v>
      </c>
      <c r="C498" s="5">
        <f t="shared" si="82"/>
        <v>0</v>
      </c>
      <c r="D498" s="5">
        <f t="shared" si="82"/>
        <v>107000</v>
      </c>
      <c r="E498" s="5">
        <f t="shared" si="82"/>
        <v>110000</v>
      </c>
      <c r="F498" s="5">
        <f t="shared" si="82"/>
        <v>112000</v>
      </c>
    </row>
    <row r="499" spans="1:6" ht="12.75">
      <c r="A499" s="7" t="s">
        <v>100</v>
      </c>
      <c r="B499" s="4" t="s">
        <v>101</v>
      </c>
      <c r="C499" s="5">
        <f t="shared" si="82"/>
        <v>0</v>
      </c>
      <c r="D499" s="5">
        <f t="shared" si="82"/>
        <v>107000</v>
      </c>
      <c r="E499" s="5">
        <f t="shared" si="82"/>
        <v>110000</v>
      </c>
      <c r="F499" s="5">
        <f t="shared" si="82"/>
        <v>112000</v>
      </c>
    </row>
    <row r="500" spans="1:6" ht="12.75">
      <c r="A500" s="7" t="s">
        <v>102</v>
      </c>
      <c r="B500" s="4" t="s">
        <v>103</v>
      </c>
      <c r="C500" s="5">
        <f t="shared" si="82"/>
        <v>0</v>
      </c>
      <c r="D500" s="5">
        <f t="shared" si="82"/>
        <v>107000</v>
      </c>
      <c r="E500" s="5">
        <f t="shared" si="82"/>
        <v>110000</v>
      </c>
      <c r="F500" s="5">
        <f t="shared" si="82"/>
        <v>112000</v>
      </c>
    </row>
    <row r="501" spans="1:6" ht="12.75">
      <c r="A501" s="7" t="s">
        <v>110</v>
      </c>
      <c r="B501" s="4" t="s">
        <v>111</v>
      </c>
      <c r="C501" s="5"/>
      <c r="D501" s="5">
        <v>107000</v>
      </c>
      <c r="E501" s="5">
        <v>110000</v>
      </c>
      <c r="F501" s="5">
        <v>112000</v>
      </c>
    </row>
    <row r="502" spans="1:6" ht="12.75">
      <c r="A502" s="7" t="s">
        <v>317</v>
      </c>
      <c r="B502" s="4" t="s">
        <v>318</v>
      </c>
      <c r="C502" s="5">
        <f>C503</f>
        <v>7552000</v>
      </c>
      <c r="D502" s="5">
        <f>D503</f>
        <v>22117000</v>
      </c>
      <c r="E502" s="5">
        <f>E503</f>
        <v>22670000</v>
      </c>
      <c r="F502" s="5">
        <f>F503</f>
        <v>23213000</v>
      </c>
    </row>
    <row r="503" spans="1:6" ht="12.75">
      <c r="A503" s="7" t="s">
        <v>274</v>
      </c>
      <c r="B503" s="4" t="s">
        <v>89</v>
      </c>
      <c r="C503" s="5">
        <f>C504+C508+C511</f>
        <v>7552000</v>
      </c>
      <c r="D503" s="5">
        <f>D504+D508+D511</f>
        <v>22117000</v>
      </c>
      <c r="E503" s="5">
        <f>E504+E508+E511</f>
        <v>22670000</v>
      </c>
      <c r="F503" s="5">
        <f>F504+F508+F511</f>
        <v>23213000</v>
      </c>
    </row>
    <row r="504" spans="1:6" ht="12.75">
      <c r="A504" s="7" t="s">
        <v>275</v>
      </c>
      <c r="B504" s="4" t="s">
        <v>276</v>
      </c>
      <c r="C504" s="5">
        <f>C505</f>
        <v>7552000</v>
      </c>
      <c r="D504" s="5">
        <f>D505</f>
        <v>22117000</v>
      </c>
      <c r="E504" s="5">
        <f>E505</f>
        <v>22670000</v>
      </c>
      <c r="F504" s="5">
        <f>F505</f>
        <v>23213000</v>
      </c>
    </row>
    <row r="505" spans="1:6" ht="12.75">
      <c r="A505" s="7" t="s">
        <v>277</v>
      </c>
      <c r="B505" s="4" t="s">
        <v>278</v>
      </c>
      <c r="C505" s="5">
        <f>C506+C507</f>
        <v>7552000</v>
      </c>
      <c r="D505" s="5">
        <f>D506+D507</f>
        <v>22117000</v>
      </c>
      <c r="E505" s="5">
        <f>E506+E507</f>
        <v>22670000</v>
      </c>
      <c r="F505" s="5">
        <f>F506+F507</f>
        <v>23213000</v>
      </c>
    </row>
    <row r="506" spans="1:6" ht="12.75">
      <c r="A506" s="7" t="s">
        <v>279</v>
      </c>
      <c r="B506" s="4" t="s">
        <v>280</v>
      </c>
      <c r="C506" s="5">
        <v>7448000</v>
      </c>
      <c r="D506" s="5">
        <v>21745000</v>
      </c>
      <c r="E506" s="5">
        <v>22289000</v>
      </c>
      <c r="F506" s="5">
        <v>22823000</v>
      </c>
    </row>
    <row r="507" spans="1:6" ht="12.75">
      <c r="A507" s="7" t="s">
        <v>281</v>
      </c>
      <c r="B507" s="4" t="s">
        <v>282</v>
      </c>
      <c r="C507" s="5">
        <v>104000</v>
      </c>
      <c r="D507" s="5">
        <v>372000</v>
      </c>
      <c r="E507" s="5">
        <v>381000</v>
      </c>
      <c r="F507" s="5">
        <v>390000</v>
      </c>
    </row>
    <row r="508" spans="1:6" ht="12.75">
      <c r="A508" s="7" t="s">
        <v>283</v>
      </c>
      <c r="B508" s="4" t="s">
        <v>284</v>
      </c>
      <c r="C508" s="5">
        <f aca="true" t="shared" si="83" ref="C508:F509">C509</f>
        <v>0</v>
      </c>
      <c r="D508" s="5">
        <f t="shared" si="83"/>
        <v>0</v>
      </c>
      <c r="E508" s="5">
        <f t="shared" si="83"/>
        <v>0</v>
      </c>
      <c r="F508" s="5">
        <f t="shared" si="83"/>
        <v>0</v>
      </c>
    </row>
    <row r="509" spans="1:6" ht="26.25">
      <c r="A509" s="7" t="s">
        <v>285</v>
      </c>
      <c r="B509" s="4" t="s">
        <v>286</v>
      </c>
      <c r="C509" s="5">
        <f t="shared" si="83"/>
        <v>0</v>
      </c>
      <c r="D509" s="5">
        <f t="shared" si="83"/>
        <v>0</v>
      </c>
      <c r="E509" s="5">
        <f t="shared" si="83"/>
        <v>0</v>
      </c>
      <c r="F509" s="5">
        <f t="shared" si="83"/>
        <v>0</v>
      </c>
    </row>
    <row r="510" spans="1:6" ht="12.75">
      <c r="A510" s="7" t="s">
        <v>287</v>
      </c>
      <c r="B510" s="4" t="s">
        <v>288</v>
      </c>
      <c r="C510" s="5">
        <v>0</v>
      </c>
      <c r="D510" s="5">
        <v>0</v>
      </c>
      <c r="E510" s="5">
        <v>0</v>
      </c>
      <c r="F510" s="5">
        <v>0</v>
      </c>
    </row>
    <row r="511" spans="1:6" ht="12.75">
      <c r="A511" s="7" t="s">
        <v>98</v>
      </c>
      <c r="B511" s="4" t="s">
        <v>99</v>
      </c>
      <c r="C511" s="5">
        <f aca="true" t="shared" si="84" ref="C511:F513">C512</f>
        <v>0</v>
      </c>
      <c r="D511" s="5">
        <f t="shared" si="84"/>
        <v>0</v>
      </c>
      <c r="E511" s="5">
        <f t="shared" si="84"/>
        <v>0</v>
      </c>
      <c r="F511" s="5">
        <f t="shared" si="84"/>
        <v>0</v>
      </c>
    </row>
    <row r="512" spans="1:6" ht="12.75">
      <c r="A512" s="7" t="s">
        <v>100</v>
      </c>
      <c r="B512" s="4" t="s">
        <v>101</v>
      </c>
      <c r="C512" s="5">
        <f t="shared" si="84"/>
        <v>0</v>
      </c>
      <c r="D512" s="5">
        <f t="shared" si="84"/>
        <v>0</v>
      </c>
      <c r="E512" s="5">
        <f t="shared" si="84"/>
        <v>0</v>
      </c>
      <c r="F512" s="5">
        <f t="shared" si="84"/>
        <v>0</v>
      </c>
    </row>
    <row r="513" spans="1:6" ht="12.75">
      <c r="A513" s="7" t="s">
        <v>102</v>
      </c>
      <c r="B513" s="4" t="s">
        <v>103</v>
      </c>
      <c r="C513" s="5">
        <f t="shared" si="84"/>
        <v>0</v>
      </c>
      <c r="D513" s="5">
        <f t="shared" si="84"/>
        <v>0</v>
      </c>
      <c r="E513" s="5">
        <f t="shared" si="84"/>
        <v>0</v>
      </c>
      <c r="F513" s="5">
        <f t="shared" si="84"/>
        <v>0</v>
      </c>
    </row>
    <row r="514" spans="1:6" ht="12.75">
      <c r="A514" s="7" t="s">
        <v>110</v>
      </c>
      <c r="B514" s="4" t="s">
        <v>111</v>
      </c>
      <c r="C514" s="5"/>
      <c r="D514" s="5"/>
      <c r="E514" s="5"/>
      <c r="F514" s="5"/>
    </row>
    <row r="515" spans="1:6" ht="12.75">
      <c r="A515" s="7" t="s">
        <v>319</v>
      </c>
      <c r="B515" s="4" t="s">
        <v>320</v>
      </c>
      <c r="C515" s="5">
        <f>C516</f>
        <v>12356000</v>
      </c>
      <c r="D515" s="5">
        <f>D516</f>
        <v>4782000</v>
      </c>
      <c r="E515" s="5">
        <f>E516</f>
        <v>4900000</v>
      </c>
      <c r="F515" s="5">
        <f>F516</f>
        <v>5019000</v>
      </c>
    </row>
    <row r="516" spans="1:7" ht="12.75">
      <c r="A516" s="7" t="s">
        <v>274</v>
      </c>
      <c r="B516" s="4" t="s">
        <v>89</v>
      </c>
      <c r="C516" s="5">
        <f>C517+C520+C523+C528</f>
        <v>12356000</v>
      </c>
      <c r="D516" s="5">
        <f>D517+D520+D523+D528</f>
        <v>4782000</v>
      </c>
      <c r="E516" s="5">
        <f>E517+E520+E523+E528</f>
        <v>4900000</v>
      </c>
      <c r="F516" s="5">
        <f>F517+F520+F523+F528</f>
        <v>5019000</v>
      </c>
      <c r="G516" s="12"/>
    </row>
    <row r="517" spans="1:6" ht="12.75">
      <c r="A517" s="7" t="s">
        <v>275</v>
      </c>
      <c r="B517" s="4" t="s">
        <v>276</v>
      </c>
      <c r="C517" s="5">
        <f aca="true" t="shared" si="85" ref="C517:F518">C518</f>
        <v>1593000</v>
      </c>
      <c r="D517" s="5">
        <f t="shared" si="85"/>
        <v>1907000</v>
      </c>
      <c r="E517" s="5">
        <f t="shared" si="85"/>
        <v>1954000</v>
      </c>
      <c r="F517" s="5">
        <f t="shared" si="85"/>
        <v>2002000</v>
      </c>
    </row>
    <row r="518" spans="1:6" ht="12.75">
      <c r="A518" s="7" t="s">
        <v>277</v>
      </c>
      <c r="B518" s="4" t="s">
        <v>278</v>
      </c>
      <c r="C518" s="5">
        <f t="shared" si="85"/>
        <v>1593000</v>
      </c>
      <c r="D518" s="5">
        <f t="shared" si="85"/>
        <v>1907000</v>
      </c>
      <c r="E518" s="5">
        <f t="shared" si="85"/>
        <v>1954000</v>
      </c>
      <c r="F518" s="5">
        <f t="shared" si="85"/>
        <v>2002000</v>
      </c>
    </row>
    <row r="519" spans="1:6" ht="12.75">
      <c r="A519" s="7" t="s">
        <v>281</v>
      </c>
      <c r="B519" s="4" t="s">
        <v>282</v>
      </c>
      <c r="C519" s="5">
        <v>1593000</v>
      </c>
      <c r="D519" s="5">
        <v>1907000</v>
      </c>
      <c r="E519" s="5">
        <v>1954000</v>
      </c>
      <c r="F519" s="5">
        <v>2002000</v>
      </c>
    </row>
    <row r="520" spans="1:6" ht="26.25">
      <c r="A520" s="7" t="s">
        <v>291</v>
      </c>
      <c r="B520" s="4" t="s">
        <v>292</v>
      </c>
      <c r="C520" s="5">
        <f aca="true" t="shared" si="86" ref="C520:F521">C521</f>
        <v>1949000</v>
      </c>
      <c r="D520" s="5">
        <f t="shared" si="86"/>
        <v>0</v>
      </c>
      <c r="E520" s="5">
        <f t="shared" si="86"/>
        <v>0</v>
      </c>
      <c r="F520" s="5">
        <f t="shared" si="86"/>
        <v>0</v>
      </c>
    </row>
    <row r="521" spans="1:6" ht="12.75">
      <c r="A521" s="7" t="s">
        <v>293</v>
      </c>
      <c r="B521" s="4" t="s">
        <v>294</v>
      </c>
      <c r="C521" s="5">
        <f t="shared" si="86"/>
        <v>1949000</v>
      </c>
      <c r="D521" s="5">
        <f t="shared" si="86"/>
        <v>0</v>
      </c>
      <c r="E521" s="5">
        <f t="shared" si="86"/>
        <v>0</v>
      </c>
      <c r="F521" s="5">
        <f t="shared" si="86"/>
        <v>0</v>
      </c>
    </row>
    <row r="522" spans="1:6" ht="12.75">
      <c r="A522" s="7" t="s">
        <v>295</v>
      </c>
      <c r="B522" s="4" t="s">
        <v>296</v>
      </c>
      <c r="C522" s="5">
        <v>1949000</v>
      </c>
      <c r="D522" s="5"/>
      <c r="E522" s="5"/>
      <c r="F522" s="5"/>
    </row>
    <row r="523" spans="1:6" ht="26.25">
      <c r="A523" s="7" t="s">
        <v>90</v>
      </c>
      <c r="B523" s="4" t="s">
        <v>91</v>
      </c>
      <c r="C523" s="5">
        <f>C524</f>
        <v>7819000</v>
      </c>
      <c r="D523" s="5">
        <f>D524</f>
        <v>2744000</v>
      </c>
      <c r="E523" s="5">
        <f>E524</f>
        <v>2812000</v>
      </c>
      <c r="F523" s="5">
        <f>F524</f>
        <v>2879000</v>
      </c>
    </row>
    <row r="524" spans="1:6" ht="12.75">
      <c r="A524" s="7" t="s">
        <v>92</v>
      </c>
      <c r="B524" s="4" t="s">
        <v>93</v>
      </c>
      <c r="C524" s="5">
        <f>C525+C526+C527</f>
        <v>7819000</v>
      </c>
      <c r="D524" s="5">
        <f>D525+D526+D527</f>
        <v>2744000</v>
      </c>
      <c r="E524" s="5">
        <f>E525+E526+E527</f>
        <v>2812000</v>
      </c>
      <c r="F524" s="5">
        <f>F525+F526+F527</f>
        <v>2879000</v>
      </c>
    </row>
    <row r="525" spans="1:6" ht="12.75">
      <c r="A525" s="7" t="s">
        <v>94</v>
      </c>
      <c r="B525" s="4" t="s">
        <v>95</v>
      </c>
      <c r="C525" s="5">
        <v>956000</v>
      </c>
      <c r="D525" s="5">
        <v>332000</v>
      </c>
      <c r="E525" s="5">
        <v>340000</v>
      </c>
      <c r="F525" s="5">
        <v>348000</v>
      </c>
    </row>
    <row r="526" spans="1:6" ht="12.75">
      <c r="A526" s="7" t="s">
        <v>96</v>
      </c>
      <c r="B526" s="4" t="s">
        <v>97</v>
      </c>
      <c r="C526" s="5">
        <v>5414000</v>
      </c>
      <c r="D526" s="5">
        <v>1880000</v>
      </c>
      <c r="E526" s="5">
        <v>1927000</v>
      </c>
      <c r="F526" s="5">
        <v>1973000</v>
      </c>
    </row>
    <row r="527" spans="1:6" ht="12.75">
      <c r="A527" s="7" t="s">
        <v>295</v>
      </c>
      <c r="B527" s="4" t="s">
        <v>297</v>
      </c>
      <c r="C527" s="5">
        <v>1449000</v>
      </c>
      <c r="D527" s="5">
        <v>532000</v>
      </c>
      <c r="E527" s="5">
        <v>545000</v>
      </c>
      <c r="F527" s="5">
        <v>558000</v>
      </c>
    </row>
    <row r="528" spans="1:6" ht="12.75">
      <c r="A528" s="7" t="s">
        <v>98</v>
      </c>
      <c r="B528" s="4" t="s">
        <v>99</v>
      </c>
      <c r="C528" s="5">
        <f aca="true" t="shared" si="87" ref="C528:F529">C529</f>
        <v>995000</v>
      </c>
      <c r="D528" s="5">
        <f t="shared" si="87"/>
        <v>131000</v>
      </c>
      <c r="E528" s="5">
        <f t="shared" si="87"/>
        <v>134000</v>
      </c>
      <c r="F528" s="5">
        <f t="shared" si="87"/>
        <v>138000</v>
      </c>
    </row>
    <row r="529" spans="1:6" ht="12.75">
      <c r="A529" s="7" t="s">
        <v>100</v>
      </c>
      <c r="B529" s="4" t="s">
        <v>101</v>
      </c>
      <c r="C529" s="5">
        <f t="shared" si="87"/>
        <v>995000</v>
      </c>
      <c r="D529" s="5">
        <f t="shared" si="87"/>
        <v>131000</v>
      </c>
      <c r="E529" s="5">
        <f t="shared" si="87"/>
        <v>134000</v>
      </c>
      <c r="F529" s="5">
        <f t="shared" si="87"/>
        <v>138000</v>
      </c>
    </row>
    <row r="530" spans="1:6" ht="12.75">
      <c r="A530" s="7" t="s">
        <v>102</v>
      </c>
      <c r="B530" s="4" t="s">
        <v>103</v>
      </c>
      <c r="C530" s="5">
        <f>C532+C531</f>
        <v>995000</v>
      </c>
      <c r="D530" s="5">
        <f>D532</f>
        <v>131000</v>
      </c>
      <c r="E530" s="5">
        <f>E532</f>
        <v>134000</v>
      </c>
      <c r="F530" s="5">
        <f>F532</f>
        <v>138000</v>
      </c>
    </row>
    <row r="531" spans="1:6" ht="12.75">
      <c r="A531" s="7" t="s">
        <v>106</v>
      </c>
      <c r="B531" s="4" t="s">
        <v>107</v>
      </c>
      <c r="C531" s="5">
        <v>80000</v>
      </c>
      <c r="D531" s="5"/>
      <c r="E531" s="5"/>
      <c r="F531" s="5"/>
    </row>
    <row r="532" spans="1:7" ht="12.75">
      <c r="A532" s="7" t="s">
        <v>110</v>
      </c>
      <c r="B532" s="4" t="s">
        <v>111</v>
      </c>
      <c r="C532" s="5">
        <v>915000</v>
      </c>
      <c r="D532" s="5">
        <v>131000</v>
      </c>
      <c r="E532" s="5">
        <v>134000</v>
      </c>
      <c r="F532" s="5">
        <v>138000</v>
      </c>
      <c r="G532" s="12"/>
    </row>
    <row r="533" spans="1:6" ht="26.25">
      <c r="A533" s="7" t="s">
        <v>345</v>
      </c>
      <c r="B533" s="4" t="s">
        <v>322</v>
      </c>
      <c r="C533" s="5">
        <f>C534</f>
        <v>2999000</v>
      </c>
      <c r="D533" s="5">
        <f>D534</f>
        <v>2274000</v>
      </c>
      <c r="E533" s="5">
        <f>E534</f>
        <v>2291000</v>
      </c>
      <c r="F533" s="5">
        <f>F534</f>
        <v>2307000</v>
      </c>
    </row>
    <row r="534" spans="1:6" ht="12.75">
      <c r="A534" s="7" t="s">
        <v>274</v>
      </c>
      <c r="B534" s="4" t="s">
        <v>89</v>
      </c>
      <c r="C534" s="5">
        <f>C535+C543</f>
        <v>2999000</v>
      </c>
      <c r="D534" s="5">
        <f>D535+D543</f>
        <v>2274000</v>
      </c>
      <c r="E534" s="5">
        <f>E535+E543</f>
        <v>2291000</v>
      </c>
      <c r="F534" s="5">
        <f>F535+F543</f>
        <v>2307000</v>
      </c>
    </row>
    <row r="535" spans="1:6" ht="26.25">
      <c r="A535" s="7" t="s">
        <v>90</v>
      </c>
      <c r="B535" s="4" t="s">
        <v>91</v>
      </c>
      <c r="C535" s="5">
        <f>C538</f>
        <v>2084000</v>
      </c>
      <c r="D535" s="5">
        <f>D538</f>
        <v>669000</v>
      </c>
      <c r="E535" s="5">
        <f>E538</f>
        <v>686000</v>
      </c>
      <c r="F535" s="5">
        <f>F538</f>
        <v>702000</v>
      </c>
    </row>
    <row r="536" spans="1:6" ht="12.75">
      <c r="A536" s="7" t="s">
        <v>92</v>
      </c>
      <c r="B536" s="4" t="s">
        <v>93</v>
      </c>
      <c r="C536" s="5"/>
      <c r="D536" s="5"/>
      <c r="E536" s="5"/>
      <c r="F536" s="5"/>
    </row>
    <row r="537" spans="1:6" ht="12.75">
      <c r="A537" s="7" t="s">
        <v>96</v>
      </c>
      <c r="B537" s="4" t="s">
        <v>97</v>
      </c>
      <c r="C537" s="5"/>
      <c r="D537" s="5"/>
      <c r="E537" s="5"/>
      <c r="F537" s="5"/>
    </row>
    <row r="538" spans="1:6" ht="12.75">
      <c r="A538" s="7" t="s">
        <v>298</v>
      </c>
      <c r="B538" s="4" t="s">
        <v>299</v>
      </c>
      <c r="C538" s="5">
        <f>C539+C540</f>
        <v>2084000</v>
      </c>
      <c r="D538" s="5">
        <f>D539+D540</f>
        <v>669000</v>
      </c>
      <c r="E538" s="5">
        <f>E539+E540</f>
        <v>686000</v>
      </c>
      <c r="F538" s="5">
        <f>F539+F540</f>
        <v>702000</v>
      </c>
    </row>
    <row r="539" spans="1:6" ht="12.75">
      <c r="A539" s="7" t="s">
        <v>94</v>
      </c>
      <c r="B539" s="4" t="s">
        <v>300</v>
      </c>
      <c r="C539" s="5">
        <v>325000</v>
      </c>
      <c r="D539" s="5">
        <v>104000</v>
      </c>
      <c r="E539" s="5">
        <v>107000</v>
      </c>
      <c r="F539" s="5">
        <v>109000</v>
      </c>
    </row>
    <row r="540" spans="1:6" ht="12.75">
      <c r="A540" s="7" t="s">
        <v>96</v>
      </c>
      <c r="B540" s="4" t="s">
        <v>301</v>
      </c>
      <c r="C540" s="5">
        <v>1759000</v>
      </c>
      <c r="D540" s="5">
        <v>565000</v>
      </c>
      <c r="E540" s="5">
        <v>579000</v>
      </c>
      <c r="F540" s="5">
        <v>593000</v>
      </c>
    </row>
    <row r="541" spans="1:6" ht="26.25">
      <c r="A541" s="7" t="s">
        <v>420</v>
      </c>
      <c r="B541" s="4" t="s">
        <v>422</v>
      </c>
      <c r="C541" s="5"/>
      <c r="D541" s="5"/>
      <c r="E541" s="5"/>
      <c r="F541" s="5"/>
    </row>
    <row r="542" spans="1:6" ht="12.75">
      <c r="A542" s="7" t="s">
        <v>421</v>
      </c>
      <c r="B542" s="4" t="s">
        <v>423</v>
      </c>
      <c r="C542" s="5"/>
      <c r="D542" s="5"/>
      <c r="E542" s="5"/>
      <c r="F542" s="5"/>
    </row>
    <row r="543" spans="1:6" ht="12.75">
      <c r="A543" s="7" t="s">
        <v>98</v>
      </c>
      <c r="B543" s="4" t="s">
        <v>99</v>
      </c>
      <c r="C543" s="5">
        <f aca="true" t="shared" si="88" ref="C543:F544">C544</f>
        <v>915000</v>
      </c>
      <c r="D543" s="5">
        <f t="shared" si="88"/>
        <v>1605000</v>
      </c>
      <c r="E543" s="5">
        <f t="shared" si="88"/>
        <v>1605000</v>
      </c>
      <c r="F543" s="5">
        <f t="shared" si="88"/>
        <v>1605000</v>
      </c>
    </row>
    <row r="544" spans="1:6" ht="12.75">
      <c r="A544" s="7" t="s">
        <v>100</v>
      </c>
      <c r="B544" s="4" t="s">
        <v>101</v>
      </c>
      <c r="C544" s="5">
        <f t="shared" si="88"/>
        <v>915000</v>
      </c>
      <c r="D544" s="5">
        <f t="shared" si="88"/>
        <v>1605000</v>
      </c>
      <c r="E544" s="5">
        <f t="shared" si="88"/>
        <v>1605000</v>
      </c>
      <c r="F544" s="5">
        <f t="shared" si="88"/>
        <v>1605000</v>
      </c>
    </row>
    <row r="545" spans="1:6" ht="12.75">
      <c r="A545" s="7" t="s">
        <v>102</v>
      </c>
      <c r="B545" s="4" t="s">
        <v>103</v>
      </c>
      <c r="C545" s="5">
        <f>C546+C547+C548+C549</f>
        <v>915000</v>
      </c>
      <c r="D545" s="5">
        <f>D546+D547+D548+D549</f>
        <v>1605000</v>
      </c>
      <c r="E545" s="5">
        <f>E546+E547+E548+E549</f>
        <v>1605000</v>
      </c>
      <c r="F545" s="5">
        <f>F546+F547+F548+F549</f>
        <v>1605000</v>
      </c>
    </row>
    <row r="546" spans="1:6" ht="12.75">
      <c r="A546" s="7" t="s">
        <v>104</v>
      </c>
      <c r="B546" s="4" t="s">
        <v>105</v>
      </c>
      <c r="C546" s="5">
        <v>236000</v>
      </c>
      <c r="D546" s="5">
        <v>1485000</v>
      </c>
      <c r="E546" s="5">
        <v>1485000</v>
      </c>
      <c r="F546" s="5">
        <v>1485000</v>
      </c>
    </row>
    <row r="547" spans="1:6" ht="12.75">
      <c r="A547" s="7" t="s">
        <v>106</v>
      </c>
      <c r="B547" s="4" t="s">
        <v>107</v>
      </c>
      <c r="C547" s="5">
        <v>604500</v>
      </c>
      <c r="D547" s="5">
        <v>90000</v>
      </c>
      <c r="E547" s="5">
        <v>90000</v>
      </c>
      <c r="F547" s="5">
        <v>90000</v>
      </c>
    </row>
    <row r="548" spans="1:6" ht="12.75">
      <c r="A548" s="7" t="s">
        <v>108</v>
      </c>
      <c r="B548" s="4" t="s">
        <v>109</v>
      </c>
      <c r="C548" s="5">
        <v>74500</v>
      </c>
      <c r="D548" s="5">
        <v>0</v>
      </c>
      <c r="E548" s="5">
        <v>0</v>
      </c>
      <c r="F548" s="5">
        <v>0</v>
      </c>
    </row>
    <row r="549" spans="1:6" ht="12.75">
      <c r="A549" s="7" t="s">
        <v>110</v>
      </c>
      <c r="B549" s="4" t="s">
        <v>111</v>
      </c>
      <c r="C549" s="5"/>
      <c r="D549" s="5">
        <v>30000</v>
      </c>
      <c r="E549" s="5">
        <v>30000</v>
      </c>
      <c r="F549" s="5">
        <v>30000</v>
      </c>
    </row>
    <row r="550" spans="1:6" ht="26.25">
      <c r="A550" s="7" t="s">
        <v>323</v>
      </c>
      <c r="B550" s="4" t="s">
        <v>324</v>
      </c>
      <c r="C550" s="5">
        <f>C551+C556</f>
        <v>779000</v>
      </c>
      <c r="D550" s="5">
        <f>D551+D556</f>
        <v>751000</v>
      </c>
      <c r="E550" s="5">
        <f>E551+E556</f>
        <v>751000</v>
      </c>
      <c r="F550" s="5">
        <f>F551+F556</f>
        <v>751000</v>
      </c>
    </row>
    <row r="551" spans="1:6" ht="12.75">
      <c r="A551" s="7" t="s">
        <v>325</v>
      </c>
      <c r="B551" s="4" t="s">
        <v>326</v>
      </c>
      <c r="C551" s="5">
        <f aca="true" t="shared" si="89" ref="C551:F554">C552</f>
        <v>779000</v>
      </c>
      <c r="D551" s="5">
        <f t="shared" si="89"/>
        <v>751000</v>
      </c>
      <c r="E551" s="5">
        <f t="shared" si="89"/>
        <v>751000</v>
      </c>
      <c r="F551" s="5">
        <f t="shared" si="89"/>
        <v>751000</v>
      </c>
    </row>
    <row r="552" spans="1:6" ht="12.75">
      <c r="A552" s="7" t="s">
        <v>274</v>
      </c>
      <c r="B552" s="4" t="s">
        <v>89</v>
      </c>
      <c r="C552" s="5">
        <f t="shared" si="89"/>
        <v>779000</v>
      </c>
      <c r="D552" s="5">
        <f t="shared" si="89"/>
        <v>751000</v>
      </c>
      <c r="E552" s="5">
        <f t="shared" si="89"/>
        <v>751000</v>
      </c>
      <c r="F552" s="5">
        <f t="shared" si="89"/>
        <v>751000</v>
      </c>
    </row>
    <row r="553" spans="1:6" ht="12.75">
      <c r="A553" s="7" t="s">
        <v>283</v>
      </c>
      <c r="B553" s="4" t="s">
        <v>284</v>
      </c>
      <c r="C553" s="5">
        <f t="shared" si="89"/>
        <v>779000</v>
      </c>
      <c r="D553" s="5">
        <f t="shared" si="89"/>
        <v>751000</v>
      </c>
      <c r="E553" s="5">
        <f t="shared" si="89"/>
        <v>751000</v>
      </c>
      <c r="F553" s="5">
        <f t="shared" si="89"/>
        <v>751000</v>
      </c>
    </row>
    <row r="554" spans="1:6" ht="26.25">
      <c r="A554" s="7" t="s">
        <v>285</v>
      </c>
      <c r="B554" s="4" t="s">
        <v>286</v>
      </c>
      <c r="C554" s="5">
        <f t="shared" si="89"/>
        <v>779000</v>
      </c>
      <c r="D554" s="5">
        <f t="shared" si="89"/>
        <v>751000</v>
      </c>
      <c r="E554" s="5">
        <f t="shared" si="89"/>
        <v>751000</v>
      </c>
      <c r="F554" s="5">
        <f t="shared" si="89"/>
        <v>751000</v>
      </c>
    </row>
    <row r="555" spans="1:6" ht="12.75">
      <c r="A555" s="7" t="s">
        <v>287</v>
      </c>
      <c r="B555" s="4" t="s">
        <v>288</v>
      </c>
      <c r="C555" s="5">
        <v>779000</v>
      </c>
      <c r="D555" s="5">
        <v>751000</v>
      </c>
      <c r="E555" s="5">
        <v>751000</v>
      </c>
      <c r="F555" s="5">
        <v>751000</v>
      </c>
    </row>
    <row r="556" spans="1:6" ht="12.75">
      <c r="A556" s="7" t="s">
        <v>327</v>
      </c>
      <c r="B556" s="4" t="s">
        <v>328</v>
      </c>
      <c r="C556" s="5">
        <f>C557</f>
        <v>0</v>
      </c>
      <c r="D556" s="5">
        <f>D557</f>
        <v>0</v>
      </c>
      <c r="E556" s="5">
        <f>E557</f>
        <v>0</v>
      </c>
      <c r="F556" s="5">
        <f>F557</f>
        <v>0</v>
      </c>
    </row>
    <row r="557" spans="1:6" ht="12.75">
      <c r="A557" s="7" t="s">
        <v>274</v>
      </c>
      <c r="B557" s="4" t="s">
        <v>89</v>
      </c>
      <c r="C557" s="5">
        <f>C558+C561</f>
        <v>0</v>
      </c>
      <c r="D557" s="5">
        <f>D558+D561</f>
        <v>0</v>
      </c>
      <c r="E557" s="5">
        <f>E558+E561</f>
        <v>0</v>
      </c>
      <c r="F557" s="5">
        <f>F558+F561</f>
        <v>0</v>
      </c>
    </row>
    <row r="558" spans="1:6" ht="26.25">
      <c r="A558" s="7" t="s">
        <v>291</v>
      </c>
      <c r="B558" s="4" t="s">
        <v>292</v>
      </c>
      <c r="C558" s="5">
        <f aca="true" t="shared" si="90" ref="C558:F559">C559</f>
        <v>0</v>
      </c>
      <c r="D558" s="5">
        <f t="shared" si="90"/>
        <v>0</v>
      </c>
      <c r="E558" s="5">
        <f t="shared" si="90"/>
        <v>0</v>
      </c>
      <c r="F558" s="5">
        <f t="shared" si="90"/>
        <v>0</v>
      </c>
    </row>
    <row r="559" spans="1:6" ht="12.75">
      <c r="A559" s="7" t="s">
        <v>293</v>
      </c>
      <c r="B559" s="4" t="s">
        <v>294</v>
      </c>
      <c r="C559" s="5">
        <f t="shared" si="90"/>
        <v>0</v>
      </c>
      <c r="D559" s="5">
        <f t="shared" si="90"/>
        <v>0</v>
      </c>
      <c r="E559" s="5">
        <f t="shared" si="90"/>
        <v>0</v>
      </c>
      <c r="F559" s="5">
        <f t="shared" si="90"/>
        <v>0</v>
      </c>
    </row>
    <row r="560" spans="1:6" ht="12.75">
      <c r="A560" s="7" t="s">
        <v>295</v>
      </c>
      <c r="B560" s="4" t="s">
        <v>296</v>
      </c>
      <c r="C560" s="5"/>
      <c r="D560" s="5"/>
      <c r="E560" s="5"/>
      <c r="F560" s="5"/>
    </row>
    <row r="561" spans="1:6" ht="12.75">
      <c r="A561" s="7" t="s">
        <v>98</v>
      </c>
      <c r="B561" s="4" t="s">
        <v>99</v>
      </c>
      <c r="C561" s="5">
        <f aca="true" t="shared" si="91" ref="C561:F562">C562</f>
        <v>0</v>
      </c>
      <c r="D561" s="5">
        <f t="shared" si="91"/>
        <v>0</v>
      </c>
      <c r="E561" s="5">
        <f t="shared" si="91"/>
        <v>0</v>
      </c>
      <c r="F561" s="5">
        <f t="shared" si="91"/>
        <v>0</v>
      </c>
    </row>
    <row r="562" spans="1:6" ht="12.75">
      <c r="A562" s="7" t="s">
        <v>100</v>
      </c>
      <c r="B562" s="4" t="s">
        <v>101</v>
      </c>
      <c r="C562" s="5">
        <f t="shared" si="91"/>
        <v>0</v>
      </c>
      <c r="D562" s="5">
        <f t="shared" si="91"/>
        <v>0</v>
      </c>
      <c r="E562" s="5">
        <f t="shared" si="91"/>
        <v>0</v>
      </c>
      <c r="F562" s="5">
        <f t="shared" si="91"/>
        <v>0</v>
      </c>
    </row>
    <row r="563" spans="1:6" ht="12.75">
      <c r="A563" s="7" t="s">
        <v>102</v>
      </c>
      <c r="B563" s="4" t="s">
        <v>103</v>
      </c>
      <c r="C563" s="5">
        <f>C565+C564</f>
        <v>0</v>
      </c>
      <c r="D563" s="5">
        <f>D565+D564</f>
        <v>0</v>
      </c>
      <c r="E563" s="5">
        <f>E565+E564</f>
        <v>0</v>
      </c>
      <c r="F563" s="5">
        <f>F565+F564</f>
        <v>0</v>
      </c>
    </row>
    <row r="564" spans="1:6" ht="12.75">
      <c r="A564" s="7" t="s">
        <v>106</v>
      </c>
      <c r="B564" s="4" t="s">
        <v>107</v>
      </c>
      <c r="C564" s="5"/>
      <c r="D564" s="5"/>
      <c r="E564" s="5"/>
      <c r="F564" s="5"/>
    </row>
    <row r="565" spans="1:6" ht="12.75">
      <c r="A565" s="7" t="s">
        <v>110</v>
      </c>
      <c r="B565" s="4" t="s">
        <v>111</v>
      </c>
      <c r="C565" s="5"/>
      <c r="D565" s="5"/>
      <c r="E565" s="5"/>
      <c r="F565" s="5"/>
    </row>
    <row r="566" spans="1:6" ht="12.75">
      <c r="A566" s="7" t="s">
        <v>329</v>
      </c>
      <c r="B566" s="4" t="s">
        <v>330</v>
      </c>
      <c r="C566" s="5">
        <f>C567+C586</f>
        <v>146956000</v>
      </c>
      <c r="D566" s="5">
        <f>D567+D586</f>
        <v>72385000</v>
      </c>
      <c r="E566" s="5">
        <f>E567+E586</f>
        <v>72389000</v>
      </c>
      <c r="F566" s="5">
        <f>F567+F586</f>
        <v>72393000</v>
      </c>
    </row>
    <row r="567" spans="1:6" ht="12.75">
      <c r="A567" s="7" t="s">
        <v>352</v>
      </c>
      <c r="B567" s="4" t="s">
        <v>334</v>
      </c>
      <c r="C567" s="5">
        <f>C568</f>
        <v>146956000</v>
      </c>
      <c r="D567" s="5">
        <f>D568</f>
        <v>72206000</v>
      </c>
      <c r="E567" s="5">
        <f>E568</f>
        <v>72206000</v>
      </c>
      <c r="F567" s="5">
        <f>F568</f>
        <v>72206000</v>
      </c>
    </row>
    <row r="568" spans="1:7" ht="12.75">
      <c r="A568" s="7" t="s">
        <v>274</v>
      </c>
      <c r="B568" s="4" t="s">
        <v>89</v>
      </c>
      <c r="C568" s="5">
        <f>C569+C572+C576+C581</f>
        <v>146956000</v>
      </c>
      <c r="D568" s="5">
        <f>D569+D572+D576+D581</f>
        <v>72206000</v>
      </c>
      <c r="E568" s="5">
        <f>E569+E572+E576+E581</f>
        <v>72206000</v>
      </c>
      <c r="F568" s="5">
        <f>F569+F572+F576+F581</f>
        <v>72206000</v>
      </c>
      <c r="G568" s="12"/>
    </row>
    <row r="569" spans="1:6" ht="12.75">
      <c r="A569" s="7" t="s">
        <v>275</v>
      </c>
      <c r="B569" s="4" t="s">
        <v>276</v>
      </c>
      <c r="C569" s="5">
        <f aca="true" t="shared" si="92" ref="C569:F570">C570</f>
        <v>0</v>
      </c>
      <c r="D569" s="5">
        <f t="shared" si="92"/>
        <v>0</v>
      </c>
      <c r="E569" s="5">
        <f t="shared" si="92"/>
        <v>0</v>
      </c>
      <c r="F569" s="5">
        <f t="shared" si="92"/>
        <v>0</v>
      </c>
    </row>
    <row r="570" spans="1:6" ht="12.75">
      <c r="A570" s="7" t="s">
        <v>277</v>
      </c>
      <c r="B570" s="4" t="s">
        <v>278</v>
      </c>
      <c r="C570" s="5">
        <f t="shared" si="92"/>
        <v>0</v>
      </c>
      <c r="D570" s="5">
        <f t="shared" si="92"/>
        <v>0</v>
      </c>
      <c r="E570" s="5">
        <f t="shared" si="92"/>
        <v>0</v>
      </c>
      <c r="F570" s="5">
        <f t="shared" si="92"/>
        <v>0</v>
      </c>
    </row>
    <row r="571" spans="1:6" ht="12.75">
      <c r="A571" s="7" t="s">
        <v>281</v>
      </c>
      <c r="B571" s="4" t="s">
        <v>282</v>
      </c>
      <c r="C571" s="5"/>
      <c r="D571" s="5"/>
      <c r="E571" s="5"/>
      <c r="F571" s="5"/>
    </row>
    <row r="572" spans="1:6" ht="12.75">
      <c r="A572" s="7" t="s">
        <v>283</v>
      </c>
      <c r="B572" s="4" t="s">
        <v>284</v>
      </c>
      <c r="C572" s="5">
        <f>C573</f>
        <v>13172000</v>
      </c>
      <c r="D572" s="5">
        <f>D573</f>
        <v>6901000</v>
      </c>
      <c r="E572" s="5">
        <f>E573</f>
        <v>6901000</v>
      </c>
      <c r="F572" s="5">
        <f>F573</f>
        <v>6901000</v>
      </c>
    </row>
    <row r="573" spans="1:6" ht="26.25">
      <c r="A573" s="7" t="s">
        <v>285</v>
      </c>
      <c r="B573" s="4" t="s">
        <v>286</v>
      </c>
      <c r="C573" s="5">
        <f>C575+C574</f>
        <v>13172000</v>
      </c>
      <c r="D573" s="5">
        <f>D575+D574</f>
        <v>6901000</v>
      </c>
      <c r="E573" s="5">
        <f>E575+E574</f>
        <v>6901000</v>
      </c>
      <c r="F573" s="5">
        <f>F575+F574</f>
        <v>6901000</v>
      </c>
    </row>
    <row r="574" spans="1:6" ht="12.75">
      <c r="A574" s="7" t="s">
        <v>287</v>
      </c>
      <c r="B574" s="4" t="s">
        <v>288</v>
      </c>
      <c r="C574" s="5">
        <v>1290000</v>
      </c>
      <c r="D574" s="5">
        <v>38000</v>
      </c>
      <c r="E574" s="5">
        <v>38000</v>
      </c>
      <c r="F574" s="5">
        <v>38000</v>
      </c>
    </row>
    <row r="575" spans="1:6" ht="12.75">
      <c r="A575" s="7" t="s">
        <v>289</v>
      </c>
      <c r="B575" s="4" t="s">
        <v>290</v>
      </c>
      <c r="C575" s="5">
        <v>11882000</v>
      </c>
      <c r="D575" s="5">
        <v>6863000</v>
      </c>
      <c r="E575" s="5">
        <v>6863000</v>
      </c>
      <c r="F575" s="5">
        <v>6863000</v>
      </c>
    </row>
    <row r="576" spans="1:6" ht="26.25">
      <c r="A576" s="7" t="s">
        <v>90</v>
      </c>
      <c r="B576" s="4" t="s">
        <v>91</v>
      </c>
      <c r="C576" s="5">
        <f>C577</f>
        <v>83242000</v>
      </c>
      <c r="D576" s="5">
        <f>D577</f>
        <v>41273000</v>
      </c>
      <c r="E576" s="5">
        <f>E577</f>
        <v>41273000</v>
      </c>
      <c r="F576" s="5">
        <f>F577</f>
        <v>41273000</v>
      </c>
    </row>
    <row r="577" spans="1:6" ht="12.75">
      <c r="A577" s="7" t="s">
        <v>92</v>
      </c>
      <c r="B577" s="4" t="s">
        <v>93</v>
      </c>
      <c r="C577" s="5">
        <f>C578+C579+C580</f>
        <v>83242000</v>
      </c>
      <c r="D577" s="5">
        <f>D578+D579+D580</f>
        <v>41273000</v>
      </c>
      <c r="E577" s="5">
        <f>E578+E579+E580</f>
        <v>41273000</v>
      </c>
      <c r="F577" s="5">
        <f>F578+F579+F580</f>
        <v>41273000</v>
      </c>
    </row>
    <row r="578" spans="1:6" ht="12.75">
      <c r="A578" s="7" t="s">
        <v>94</v>
      </c>
      <c r="B578" s="4" t="s">
        <v>95</v>
      </c>
      <c r="C578" s="5">
        <v>11879000</v>
      </c>
      <c r="D578" s="5">
        <v>6191000</v>
      </c>
      <c r="E578" s="5">
        <v>6191000</v>
      </c>
      <c r="F578" s="5">
        <v>6191000</v>
      </c>
    </row>
    <row r="579" spans="1:6" ht="12.75">
      <c r="A579" s="7" t="s">
        <v>96</v>
      </c>
      <c r="B579" s="4" t="s">
        <v>97</v>
      </c>
      <c r="C579" s="5">
        <v>67311000</v>
      </c>
      <c r="D579" s="5">
        <v>35082000</v>
      </c>
      <c r="E579" s="5">
        <v>35082000</v>
      </c>
      <c r="F579" s="5">
        <v>35082000</v>
      </c>
    </row>
    <row r="580" spans="1:6" ht="12.75">
      <c r="A580" s="7" t="s">
        <v>295</v>
      </c>
      <c r="B580" s="4" t="s">
        <v>297</v>
      </c>
      <c r="C580" s="5">
        <v>4052000</v>
      </c>
      <c r="D580" s="5"/>
      <c r="E580" s="5"/>
      <c r="F580" s="5"/>
    </row>
    <row r="581" spans="1:6" ht="12.75">
      <c r="A581" s="7" t="s">
        <v>98</v>
      </c>
      <c r="B581" s="4" t="s">
        <v>99</v>
      </c>
      <c r="C581" s="5">
        <f aca="true" t="shared" si="93" ref="C581:F582">C582</f>
        <v>50542000</v>
      </c>
      <c r="D581" s="5">
        <f t="shared" si="93"/>
        <v>24032000</v>
      </c>
      <c r="E581" s="5">
        <f t="shared" si="93"/>
        <v>24032000</v>
      </c>
      <c r="F581" s="5">
        <f t="shared" si="93"/>
        <v>24032000</v>
      </c>
    </row>
    <row r="582" spans="1:6" ht="12.75">
      <c r="A582" s="7" t="s">
        <v>100</v>
      </c>
      <c r="B582" s="4" t="s">
        <v>101</v>
      </c>
      <c r="C582" s="5">
        <f t="shared" si="93"/>
        <v>50542000</v>
      </c>
      <c r="D582" s="5">
        <f t="shared" si="93"/>
        <v>24032000</v>
      </c>
      <c r="E582" s="5">
        <f t="shared" si="93"/>
        <v>24032000</v>
      </c>
      <c r="F582" s="5">
        <f t="shared" si="93"/>
        <v>24032000</v>
      </c>
    </row>
    <row r="583" spans="1:6" ht="12.75">
      <c r="A583" s="7" t="s">
        <v>102</v>
      </c>
      <c r="B583" s="4" t="s">
        <v>103</v>
      </c>
      <c r="C583" s="5">
        <f>C584+C585</f>
        <v>50542000</v>
      </c>
      <c r="D583" s="5">
        <f>D584+D585</f>
        <v>24032000</v>
      </c>
      <c r="E583" s="5">
        <f>E584+E585</f>
        <v>24032000</v>
      </c>
      <c r="F583" s="5">
        <f>F584+F585</f>
        <v>24032000</v>
      </c>
    </row>
    <row r="584" spans="1:6" ht="12.75">
      <c r="A584" s="7" t="s">
        <v>106</v>
      </c>
      <c r="B584" s="4" t="s">
        <v>107</v>
      </c>
      <c r="C584" s="5">
        <v>1000000</v>
      </c>
      <c r="D584" s="5">
        <v>445000</v>
      </c>
      <c r="E584" s="5">
        <v>445000</v>
      </c>
      <c r="F584" s="5">
        <v>445000</v>
      </c>
    </row>
    <row r="585" spans="1:6" ht="12.75">
      <c r="A585" s="7" t="s">
        <v>110</v>
      </c>
      <c r="B585" s="4" t="s">
        <v>111</v>
      </c>
      <c r="C585" s="5">
        <v>49542000</v>
      </c>
      <c r="D585" s="5">
        <v>23587000</v>
      </c>
      <c r="E585" s="5">
        <v>23587000</v>
      </c>
      <c r="F585" s="5">
        <v>23587000</v>
      </c>
    </row>
    <row r="586" spans="1:6" ht="12.75">
      <c r="A586" s="7" t="s">
        <v>335</v>
      </c>
      <c r="B586" s="4" t="s">
        <v>336</v>
      </c>
      <c r="C586" s="5">
        <f aca="true" t="shared" si="94" ref="C586:F589">C587</f>
        <v>0</v>
      </c>
      <c r="D586" s="5">
        <f t="shared" si="94"/>
        <v>179000</v>
      </c>
      <c r="E586" s="5">
        <f t="shared" si="94"/>
        <v>183000</v>
      </c>
      <c r="F586" s="5">
        <f t="shared" si="94"/>
        <v>187000</v>
      </c>
    </row>
    <row r="587" spans="1:6" ht="12.75">
      <c r="A587" s="7" t="s">
        <v>274</v>
      </c>
      <c r="B587" s="4" t="s">
        <v>89</v>
      </c>
      <c r="C587" s="5">
        <f t="shared" si="94"/>
        <v>0</v>
      </c>
      <c r="D587" s="5">
        <f t="shared" si="94"/>
        <v>179000</v>
      </c>
      <c r="E587" s="5">
        <f t="shared" si="94"/>
        <v>183000</v>
      </c>
      <c r="F587" s="5">
        <f t="shared" si="94"/>
        <v>187000</v>
      </c>
    </row>
    <row r="588" spans="1:6" ht="12.75">
      <c r="A588" s="7" t="s">
        <v>98</v>
      </c>
      <c r="B588" s="4" t="s">
        <v>99</v>
      </c>
      <c r="C588" s="5">
        <f t="shared" si="94"/>
        <v>0</v>
      </c>
      <c r="D588" s="5">
        <f t="shared" si="94"/>
        <v>179000</v>
      </c>
      <c r="E588" s="5">
        <f t="shared" si="94"/>
        <v>183000</v>
      </c>
      <c r="F588" s="5">
        <f t="shared" si="94"/>
        <v>187000</v>
      </c>
    </row>
    <row r="589" spans="1:6" ht="12.75">
      <c r="A589" s="7" t="s">
        <v>100</v>
      </c>
      <c r="B589" s="4" t="s">
        <v>101</v>
      </c>
      <c r="C589" s="5">
        <f t="shared" si="94"/>
        <v>0</v>
      </c>
      <c r="D589" s="5">
        <f t="shared" si="94"/>
        <v>179000</v>
      </c>
      <c r="E589" s="5">
        <f t="shared" si="94"/>
        <v>183000</v>
      </c>
      <c r="F589" s="5">
        <f t="shared" si="94"/>
        <v>187000</v>
      </c>
    </row>
    <row r="590" spans="1:6" ht="12.75">
      <c r="A590" s="7" t="s">
        <v>102</v>
      </c>
      <c r="B590" s="4" t="s">
        <v>103</v>
      </c>
      <c r="C590" s="5">
        <f>C592+C591</f>
        <v>0</v>
      </c>
      <c r="D590" s="5">
        <f>D592+D591</f>
        <v>179000</v>
      </c>
      <c r="E590" s="5">
        <f>E592+E591</f>
        <v>183000</v>
      </c>
      <c r="F590" s="5">
        <f>F592+F591</f>
        <v>187000</v>
      </c>
    </row>
    <row r="591" spans="1:6" ht="12.75">
      <c r="A591" s="7" t="s">
        <v>106</v>
      </c>
      <c r="B591" s="4" t="s">
        <v>107</v>
      </c>
      <c r="C591" s="5"/>
      <c r="D591" s="5">
        <v>179000</v>
      </c>
      <c r="E591" s="5">
        <v>183000</v>
      </c>
      <c r="F591" s="5">
        <v>187000</v>
      </c>
    </row>
    <row r="592" spans="1:6" ht="12.75">
      <c r="A592" s="7" t="s">
        <v>110</v>
      </c>
      <c r="B592" s="4" t="s">
        <v>111</v>
      </c>
      <c r="C592" s="5"/>
      <c r="D592" s="5"/>
      <c r="E592" s="5"/>
      <c r="F592" s="5"/>
    </row>
    <row r="593" spans="1:6" ht="12.75">
      <c r="A593" s="13" t="s">
        <v>358</v>
      </c>
      <c r="B593" s="14" t="s">
        <v>359</v>
      </c>
      <c r="C593" s="17">
        <f>C439-C462</f>
        <v>-62500000</v>
      </c>
      <c r="D593" s="17">
        <f>D439-D462</f>
        <v>0</v>
      </c>
      <c r="E593" s="17">
        <f>E439-E462</f>
        <v>0</v>
      </c>
      <c r="F593" s="17">
        <f>F439-F462</f>
        <v>0</v>
      </c>
    </row>
    <row r="594" spans="1:6" ht="12.75">
      <c r="A594" s="13" t="s">
        <v>360</v>
      </c>
      <c r="B594" s="14" t="s">
        <v>361</v>
      </c>
      <c r="C594" s="17">
        <f>C288-C329</f>
        <v>0</v>
      </c>
      <c r="D594" s="17">
        <f>D288-D329</f>
        <v>0</v>
      </c>
      <c r="E594" s="17">
        <f>E288-E329</f>
        <v>0</v>
      </c>
      <c r="F594" s="17">
        <f>F288-F329</f>
        <v>0</v>
      </c>
    </row>
    <row r="595" spans="1:6" ht="12.75">
      <c r="A595" s="13" t="s">
        <v>362</v>
      </c>
      <c r="B595" s="14" t="s">
        <v>363</v>
      </c>
      <c r="C595" s="17">
        <f>C5-C63</f>
        <v>-62500000</v>
      </c>
      <c r="D595" s="17">
        <f>D5-D63</f>
        <v>0</v>
      </c>
      <c r="E595" s="17">
        <f>E5-E63</f>
        <v>0</v>
      </c>
      <c r="F595" s="17">
        <f>F5-F63</f>
        <v>0</v>
      </c>
    </row>
    <row r="598" spans="3:6" ht="12.75">
      <c r="C598" s="12"/>
      <c r="D598" s="12"/>
      <c r="E598" s="12"/>
      <c r="F598" s="12"/>
    </row>
    <row r="599" spans="3:6" ht="12.75">
      <c r="C599" s="12"/>
      <c r="D599" s="12"/>
      <c r="E599" s="12"/>
      <c r="F599" s="12"/>
    </row>
    <row r="600" spans="3:6" ht="12.75">
      <c r="C600" s="12"/>
      <c r="D600" s="12"/>
      <c r="E600" s="12"/>
      <c r="F600" s="12"/>
    </row>
  </sheetData>
  <sheetProtection/>
  <autoFilter ref="B4:F595"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C17" sqref="C17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2" ht="12.75">
      <c r="A1" s="23">
        <f>C13</f>
        <v>685000</v>
      </c>
      <c r="B1" s="21"/>
    </row>
    <row r="2" spans="1:6" ht="12.75" customHeight="1">
      <c r="A2" s="22" t="s">
        <v>425</v>
      </c>
      <c r="B2" s="22"/>
      <c r="C2" s="22"/>
      <c r="D2" s="22"/>
      <c r="E2" s="22"/>
      <c r="F2" s="22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396</v>
      </c>
      <c r="D4" s="3" t="s">
        <v>397</v>
      </c>
      <c r="E4" s="3" t="s">
        <v>398</v>
      </c>
      <c r="F4" s="3" t="s">
        <v>424</v>
      </c>
    </row>
    <row r="5" spans="1:7" ht="12.75">
      <c r="A5" s="7" t="s">
        <v>140</v>
      </c>
      <c r="B5" s="4" t="s">
        <v>141</v>
      </c>
      <c r="C5" s="5">
        <f>C6+C10</f>
        <v>685000</v>
      </c>
      <c r="D5" s="5">
        <f>D6+D10</f>
        <v>0</v>
      </c>
      <c r="E5" s="5">
        <f>E6+E10</f>
        <v>0</v>
      </c>
      <c r="F5" s="5">
        <f>F6+F10</f>
        <v>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103000</v>
      </c>
      <c r="D6" s="5">
        <f t="shared" si="0"/>
        <v>0</v>
      </c>
      <c r="E6" s="5">
        <f t="shared" si="0"/>
        <v>0</v>
      </c>
      <c r="F6" s="5">
        <f t="shared" si="0"/>
        <v>0</v>
      </c>
    </row>
    <row r="7" spans="1:6" ht="12.75">
      <c r="A7" s="7" t="s">
        <v>195</v>
      </c>
      <c r="B7" s="4" t="s">
        <v>50</v>
      </c>
      <c r="C7" s="5">
        <f t="shared" si="0"/>
        <v>103000</v>
      </c>
      <c r="D7" s="5">
        <f t="shared" si="0"/>
        <v>0</v>
      </c>
      <c r="E7" s="5">
        <f t="shared" si="0"/>
        <v>0</v>
      </c>
      <c r="F7" s="5">
        <f t="shared" si="0"/>
        <v>0</v>
      </c>
    </row>
    <row r="8" spans="1:6" ht="39">
      <c r="A8" s="7" t="s">
        <v>347</v>
      </c>
      <c r="B8" s="20">
        <v>4208</v>
      </c>
      <c r="C8" s="5">
        <f>C9</f>
        <v>103000</v>
      </c>
      <c r="D8" s="5">
        <f t="shared" si="0"/>
        <v>0</v>
      </c>
      <c r="E8" s="5">
        <f t="shared" si="0"/>
        <v>0</v>
      </c>
      <c r="F8" s="5">
        <f t="shared" si="0"/>
        <v>0</v>
      </c>
    </row>
    <row r="9" spans="1:6" ht="26.25">
      <c r="A9" s="7" t="s">
        <v>426</v>
      </c>
      <c r="B9" s="20">
        <v>420875</v>
      </c>
      <c r="C9" s="5">
        <f>C25</f>
        <v>103000</v>
      </c>
      <c r="D9" s="5">
        <v>0</v>
      </c>
      <c r="E9" s="5">
        <v>0</v>
      </c>
      <c r="F9" s="5">
        <v>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582000</v>
      </c>
      <c r="D10" s="5">
        <f t="shared" si="1"/>
        <v>0</v>
      </c>
      <c r="E10" s="5">
        <f t="shared" si="1"/>
        <v>0</v>
      </c>
      <c r="F10" s="5">
        <f t="shared" si="1"/>
        <v>0</v>
      </c>
    </row>
    <row r="11" spans="1:6" ht="12.75">
      <c r="A11" s="7" t="s">
        <v>427</v>
      </c>
      <c r="B11" s="20">
        <v>4800831</v>
      </c>
      <c r="C11" s="5">
        <f t="shared" si="1"/>
        <v>582000</v>
      </c>
      <c r="D11" s="5">
        <f t="shared" si="1"/>
        <v>0</v>
      </c>
      <c r="E11" s="5">
        <f t="shared" si="1"/>
        <v>0</v>
      </c>
      <c r="F11" s="5">
        <f t="shared" si="1"/>
        <v>0</v>
      </c>
    </row>
    <row r="12" spans="1:6" ht="12.75">
      <c r="A12" s="7" t="s">
        <v>417</v>
      </c>
      <c r="B12" s="20">
        <v>480083103</v>
      </c>
      <c r="C12" s="5">
        <f>C28</f>
        <v>582000</v>
      </c>
      <c r="D12" s="5"/>
      <c r="E12" s="5"/>
      <c r="F12" s="5"/>
    </row>
    <row r="13" spans="1:9" ht="12.75">
      <c r="A13" s="7" t="s">
        <v>219</v>
      </c>
      <c r="B13" s="4" t="s">
        <v>220</v>
      </c>
      <c r="C13" s="5">
        <f aca="true" t="shared" si="2" ref="C13:F17">C14</f>
        <v>685000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685000</v>
      </c>
      <c r="D14" s="5">
        <f t="shared" si="2"/>
        <v>0</v>
      </c>
      <c r="E14" s="5">
        <f t="shared" si="2"/>
        <v>0</v>
      </c>
      <c r="F14" s="5">
        <f t="shared" si="2"/>
        <v>0</v>
      </c>
    </row>
    <row r="15" spans="1:6" ht="26.25">
      <c r="A15" s="7" t="s">
        <v>345</v>
      </c>
      <c r="B15" s="4" t="s">
        <v>322</v>
      </c>
      <c r="C15" s="5">
        <f t="shared" si="2"/>
        <v>685000</v>
      </c>
      <c r="D15" s="5">
        <f t="shared" si="2"/>
        <v>0</v>
      </c>
      <c r="E15" s="5">
        <f t="shared" si="2"/>
        <v>0</v>
      </c>
      <c r="F15" s="5">
        <f t="shared" si="2"/>
        <v>0</v>
      </c>
    </row>
    <row r="16" spans="1:6" ht="12.75">
      <c r="A16" s="7" t="s">
        <v>274</v>
      </c>
      <c r="B16" s="4" t="s">
        <v>89</v>
      </c>
      <c r="C16" s="5">
        <f t="shared" si="2"/>
        <v>685000</v>
      </c>
      <c r="D16" s="5">
        <f t="shared" si="2"/>
        <v>0</v>
      </c>
      <c r="E16" s="5">
        <f t="shared" si="2"/>
        <v>0</v>
      </c>
      <c r="F16" s="5">
        <f t="shared" si="2"/>
        <v>0</v>
      </c>
    </row>
    <row r="17" spans="1:6" ht="26.25">
      <c r="A17" s="7" t="s">
        <v>90</v>
      </c>
      <c r="B17" s="4" t="s">
        <v>91</v>
      </c>
      <c r="C17" s="5">
        <f t="shared" si="2"/>
        <v>685000</v>
      </c>
      <c r="D17" s="5">
        <f t="shared" si="2"/>
        <v>0</v>
      </c>
      <c r="E17" s="5">
        <f t="shared" si="2"/>
        <v>0</v>
      </c>
      <c r="F17" s="5">
        <f t="shared" si="2"/>
        <v>0</v>
      </c>
    </row>
    <row r="18" spans="1:6" ht="12.75">
      <c r="A18" s="7" t="s">
        <v>427</v>
      </c>
      <c r="B18" s="20">
        <v>580831</v>
      </c>
      <c r="C18" s="5">
        <f>C19+C20</f>
        <v>685000</v>
      </c>
      <c r="D18" s="5">
        <f>D19+D20</f>
        <v>0</v>
      </c>
      <c r="E18" s="5">
        <f>E19+E20</f>
        <v>0</v>
      </c>
      <c r="F18" s="5">
        <f>F19+F20</f>
        <v>0</v>
      </c>
    </row>
    <row r="19" spans="1:6" ht="12.75">
      <c r="A19" s="7" t="s">
        <v>94</v>
      </c>
      <c r="B19" s="20">
        <v>58083101</v>
      </c>
      <c r="C19" s="5">
        <f>C35</f>
        <v>103000</v>
      </c>
      <c r="D19" s="5"/>
      <c r="E19" s="5"/>
      <c r="F19" s="5"/>
    </row>
    <row r="20" spans="1:6" ht="12.75">
      <c r="A20" s="7" t="s">
        <v>96</v>
      </c>
      <c r="B20" s="20">
        <v>58083102</v>
      </c>
      <c r="C20" s="5">
        <f>C36</f>
        <v>582000</v>
      </c>
      <c r="D20" s="5"/>
      <c r="E20" s="5"/>
      <c r="F20" s="5"/>
    </row>
    <row r="21" spans="1:6" ht="26.25">
      <c r="A21" s="7" t="s">
        <v>346</v>
      </c>
      <c r="B21" s="4" t="s">
        <v>141</v>
      </c>
      <c r="C21" s="5">
        <f>C22+C26</f>
        <v>685000</v>
      </c>
      <c r="D21" s="5">
        <f>D22+D26</f>
        <v>0</v>
      </c>
      <c r="E21" s="5">
        <f>E22+E26</f>
        <v>0</v>
      </c>
      <c r="F21" s="5">
        <f>F22+F26</f>
        <v>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103000</v>
      </c>
      <c r="D22" s="5">
        <f t="shared" si="3"/>
        <v>0</v>
      </c>
      <c r="E22" s="5">
        <f t="shared" si="3"/>
        <v>0</v>
      </c>
      <c r="F22" s="5">
        <f t="shared" si="3"/>
        <v>0</v>
      </c>
    </row>
    <row r="23" spans="1:6" ht="12.75">
      <c r="A23" s="7" t="s">
        <v>195</v>
      </c>
      <c r="B23" s="4" t="s">
        <v>50</v>
      </c>
      <c r="C23" s="5">
        <f t="shared" si="3"/>
        <v>103000</v>
      </c>
      <c r="D23" s="5">
        <f t="shared" si="3"/>
        <v>0</v>
      </c>
      <c r="E23" s="5">
        <f t="shared" si="3"/>
        <v>0</v>
      </c>
      <c r="F23" s="5">
        <f t="shared" si="3"/>
        <v>0</v>
      </c>
    </row>
    <row r="24" spans="1:6" ht="39">
      <c r="A24" s="7" t="s">
        <v>347</v>
      </c>
      <c r="B24" s="20">
        <v>4208</v>
      </c>
      <c r="C24" s="5">
        <f>C25</f>
        <v>103000</v>
      </c>
      <c r="D24" s="5">
        <f t="shared" si="3"/>
        <v>0</v>
      </c>
      <c r="E24" s="5">
        <f t="shared" si="3"/>
        <v>0</v>
      </c>
      <c r="F24" s="5">
        <f t="shared" si="3"/>
        <v>0</v>
      </c>
    </row>
    <row r="25" spans="1:6" ht="26.25">
      <c r="A25" s="7" t="s">
        <v>426</v>
      </c>
      <c r="B25" s="20">
        <v>420875</v>
      </c>
      <c r="C25" s="5">
        <v>103000</v>
      </c>
      <c r="D25" s="5">
        <v>0</v>
      </c>
      <c r="E25" s="5">
        <v>0</v>
      </c>
      <c r="F25" s="5">
        <v>0</v>
      </c>
    </row>
    <row r="26" spans="1:6" ht="26.25">
      <c r="A26" s="7" t="s">
        <v>210</v>
      </c>
      <c r="B26" s="20">
        <v>4808</v>
      </c>
      <c r="C26" s="5">
        <f>C27</f>
        <v>582000</v>
      </c>
      <c r="D26" s="5">
        <f aca="true" t="shared" si="4" ref="D26:F27">D27</f>
        <v>0</v>
      </c>
      <c r="E26" s="5">
        <f t="shared" si="4"/>
        <v>0</v>
      </c>
      <c r="F26" s="5">
        <f t="shared" si="4"/>
        <v>0</v>
      </c>
    </row>
    <row r="27" spans="1:6" ht="12.75">
      <c r="A27" s="7" t="s">
        <v>427</v>
      </c>
      <c r="B27" s="20">
        <v>4800831</v>
      </c>
      <c r="C27" s="5">
        <f>C28</f>
        <v>582000</v>
      </c>
      <c r="D27" s="5">
        <f t="shared" si="4"/>
        <v>0</v>
      </c>
      <c r="E27" s="5">
        <f t="shared" si="4"/>
        <v>0</v>
      </c>
      <c r="F27" s="5">
        <f t="shared" si="4"/>
        <v>0</v>
      </c>
    </row>
    <row r="28" spans="1:6" ht="12.75">
      <c r="A28" s="7" t="s">
        <v>417</v>
      </c>
      <c r="B28" s="20">
        <v>480083103</v>
      </c>
      <c r="C28" s="5">
        <v>582000</v>
      </c>
      <c r="D28" s="5"/>
      <c r="E28" s="5"/>
      <c r="F28" s="5"/>
    </row>
    <row r="29" spans="1:7" ht="26.25">
      <c r="A29" s="7" t="s">
        <v>348</v>
      </c>
      <c r="B29" s="4" t="s">
        <v>220</v>
      </c>
      <c r="C29" s="5">
        <f aca="true" t="shared" si="5" ref="C29:F33">C30</f>
        <v>685000</v>
      </c>
      <c r="D29" s="5">
        <f t="shared" si="5"/>
        <v>0</v>
      </c>
      <c r="E29" s="5">
        <f t="shared" si="5"/>
        <v>0</v>
      </c>
      <c r="F29" s="5">
        <f t="shared" si="5"/>
        <v>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685000</v>
      </c>
      <c r="D30" s="5">
        <f t="shared" si="5"/>
        <v>0</v>
      </c>
      <c r="E30" s="5">
        <f t="shared" si="5"/>
        <v>0</v>
      </c>
      <c r="F30" s="5">
        <f t="shared" si="5"/>
        <v>0</v>
      </c>
    </row>
    <row r="31" spans="1:6" ht="26.25">
      <c r="A31" s="7" t="s">
        <v>345</v>
      </c>
      <c r="B31" s="4" t="s">
        <v>322</v>
      </c>
      <c r="C31" s="5">
        <f t="shared" si="5"/>
        <v>685000</v>
      </c>
      <c r="D31" s="5">
        <f t="shared" si="5"/>
        <v>0</v>
      </c>
      <c r="E31" s="5">
        <f t="shared" si="5"/>
        <v>0</v>
      </c>
      <c r="F31" s="5">
        <f t="shared" si="5"/>
        <v>0</v>
      </c>
    </row>
    <row r="32" spans="1:6" ht="12.75">
      <c r="A32" s="7" t="s">
        <v>274</v>
      </c>
      <c r="B32" s="4" t="s">
        <v>89</v>
      </c>
      <c r="C32" s="5">
        <f t="shared" si="5"/>
        <v>685000</v>
      </c>
      <c r="D32" s="5">
        <f t="shared" si="5"/>
        <v>0</v>
      </c>
      <c r="E32" s="5">
        <f t="shared" si="5"/>
        <v>0</v>
      </c>
      <c r="F32" s="5">
        <f t="shared" si="5"/>
        <v>0</v>
      </c>
    </row>
    <row r="33" spans="1:6" ht="26.25">
      <c r="A33" s="7" t="s">
        <v>90</v>
      </c>
      <c r="B33" s="4" t="s">
        <v>91</v>
      </c>
      <c r="C33" s="5">
        <f t="shared" si="5"/>
        <v>685000</v>
      </c>
      <c r="D33" s="5">
        <f t="shared" si="5"/>
        <v>0</v>
      </c>
      <c r="E33" s="5">
        <f t="shared" si="5"/>
        <v>0</v>
      </c>
      <c r="F33" s="5">
        <f t="shared" si="5"/>
        <v>0</v>
      </c>
    </row>
    <row r="34" spans="1:6" ht="12.75">
      <c r="A34" s="7" t="s">
        <v>427</v>
      </c>
      <c r="B34" s="20">
        <v>580831</v>
      </c>
      <c r="C34" s="5">
        <f>C35+C36</f>
        <v>685000</v>
      </c>
      <c r="D34" s="5">
        <f>D35+D36</f>
        <v>0</v>
      </c>
      <c r="E34" s="5">
        <f>E35+E36</f>
        <v>0</v>
      </c>
      <c r="F34" s="5">
        <f>F35+F36</f>
        <v>0</v>
      </c>
    </row>
    <row r="35" spans="1:6" ht="12.75">
      <c r="A35" s="7" t="s">
        <v>94</v>
      </c>
      <c r="B35" s="20">
        <v>58083101</v>
      </c>
      <c r="C35" s="5">
        <v>103000</v>
      </c>
      <c r="D35" s="5"/>
      <c r="E35" s="5"/>
      <c r="F35" s="5"/>
    </row>
    <row r="36" spans="1:6" ht="12.75">
      <c r="A36" s="7" t="s">
        <v>96</v>
      </c>
      <c r="B36" s="20">
        <v>58083102</v>
      </c>
      <c r="C36" s="5">
        <v>582000</v>
      </c>
      <c r="D36" s="5"/>
      <c r="E36" s="5"/>
      <c r="F36" s="5"/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3:6" ht="12.75">
      <c r="C42" s="12"/>
      <c r="D42" s="12"/>
      <c r="E42" s="12"/>
      <c r="F42" s="12"/>
    </row>
    <row r="43" spans="3:6" ht="12.75">
      <c r="C43" s="12"/>
      <c r="D43" s="12"/>
      <c r="E43" s="12"/>
      <c r="F43" s="12"/>
    </row>
    <row r="44" spans="3:6" ht="12.75">
      <c r="C44" s="12"/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25">
      <selection activeCell="C39" sqref="C39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6" width="12.421875" style="0" customWidth="1"/>
    <col min="7" max="7" width="11.140625" style="0" bestFit="1" customWidth="1"/>
  </cols>
  <sheetData>
    <row r="1" spans="1:6" ht="32.25" customHeight="1">
      <c r="A1" s="22" t="s">
        <v>0</v>
      </c>
      <c r="B1" s="22"/>
      <c r="C1" s="22"/>
      <c r="D1" s="22"/>
      <c r="E1" s="22"/>
      <c r="F1" s="22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396</v>
      </c>
      <c r="D3" s="3" t="s">
        <v>397</v>
      </c>
      <c r="E3" s="3" t="s">
        <v>398</v>
      </c>
      <c r="F3" s="3" t="s">
        <v>424</v>
      </c>
    </row>
    <row r="4" spans="1:7" ht="14.25">
      <c r="A4" s="7" t="s">
        <v>3</v>
      </c>
      <c r="B4" s="4" t="s">
        <v>4</v>
      </c>
      <c r="C4" s="5">
        <f>C5+C29+C32+C48+C50</f>
        <v>474625000</v>
      </c>
      <c r="D4" s="5">
        <f>D5+D29+D32+D48+D50</f>
        <v>471890000</v>
      </c>
      <c r="E4" s="5">
        <f>E5+E29+E32+E48+E50</f>
        <v>483678000</v>
      </c>
      <c r="F4" s="5">
        <f>F5+F29+F32+F48+F50</f>
        <v>495298000</v>
      </c>
      <c r="G4" s="9"/>
    </row>
    <row r="5" spans="1:6" ht="14.25">
      <c r="A5" s="7" t="s">
        <v>5</v>
      </c>
      <c r="B5" s="4" t="s">
        <v>6</v>
      </c>
      <c r="C5" s="5">
        <f>C6</f>
        <v>241140000</v>
      </c>
      <c r="D5" s="5">
        <f>D6</f>
        <v>240593000</v>
      </c>
      <c r="E5" s="5">
        <f>E6</f>
        <v>246599000</v>
      </c>
      <c r="F5" s="5">
        <f>F6</f>
        <v>252526000</v>
      </c>
    </row>
    <row r="6" spans="1:6" ht="14.25">
      <c r="A6" s="7" t="s">
        <v>7</v>
      </c>
      <c r="B6" s="4" t="s">
        <v>8</v>
      </c>
      <c r="C6" s="5">
        <f>C7+C12</f>
        <v>241140000</v>
      </c>
      <c r="D6" s="5">
        <f>D7+D12</f>
        <v>240593000</v>
      </c>
      <c r="E6" s="5">
        <f>E7+E12</f>
        <v>246599000</v>
      </c>
      <c r="F6" s="5">
        <f>F7+F12</f>
        <v>252526000</v>
      </c>
    </row>
    <row r="7" spans="1:6" ht="14.25">
      <c r="A7" s="7" t="s">
        <v>9</v>
      </c>
      <c r="B7" s="4" t="s">
        <v>10</v>
      </c>
      <c r="C7" s="5">
        <f aca="true" t="shared" si="0" ref="C7:F9">C8</f>
        <v>300000</v>
      </c>
      <c r="D7" s="5">
        <f t="shared" si="0"/>
        <v>0</v>
      </c>
      <c r="E7" s="5">
        <f t="shared" si="0"/>
        <v>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300000</v>
      </c>
      <c r="D8" s="5">
        <f t="shared" si="0"/>
        <v>0</v>
      </c>
      <c r="E8" s="5">
        <f t="shared" si="0"/>
        <v>0</v>
      </c>
      <c r="F8" s="5">
        <f t="shared" si="0"/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>C105</f>
        <v>0</v>
      </c>
      <c r="D10" s="5">
        <f>D105</f>
        <v>0</v>
      </c>
      <c r="E10" s="5">
        <f>E105</f>
        <v>0</v>
      </c>
      <c r="F10" s="5">
        <f>F105</f>
        <v>0</v>
      </c>
    </row>
    <row r="11" spans="1:6" ht="14.25">
      <c r="A11" s="7" t="s">
        <v>429</v>
      </c>
      <c r="B11" s="4" t="s">
        <v>430</v>
      </c>
      <c r="C11" s="5">
        <f>C106</f>
        <v>300000</v>
      </c>
      <c r="D11" s="5"/>
      <c r="E11" s="5"/>
      <c r="F11" s="5"/>
    </row>
    <row r="12" spans="1:6" ht="14.25">
      <c r="A12" s="7" t="s">
        <v>17</v>
      </c>
      <c r="B12" s="4" t="s">
        <v>18</v>
      </c>
      <c r="C12" s="5">
        <f>C13+C24+C22</f>
        <v>240840000</v>
      </c>
      <c r="D12" s="5">
        <f>D13+D24+D22</f>
        <v>240593000</v>
      </c>
      <c r="E12" s="5">
        <f>E13+E24+E22</f>
        <v>246599000</v>
      </c>
      <c r="F12" s="5">
        <f>F13+F24+F22</f>
        <v>252526000</v>
      </c>
    </row>
    <row r="13" spans="1:6" ht="39.75">
      <c r="A13" s="7" t="s">
        <v>19</v>
      </c>
      <c r="B13" s="4" t="s">
        <v>20</v>
      </c>
      <c r="C13" s="5">
        <f>C14+C16+C17+C18+C19+C15</f>
        <v>240800000</v>
      </c>
      <c r="D13" s="5">
        <f>D14+D16+D17+D18+D19+D15</f>
        <v>240445000</v>
      </c>
      <c r="E13" s="5">
        <f>E14+E16+E17+E18+E19+E15</f>
        <v>246447000</v>
      </c>
      <c r="F13" s="5">
        <f>F14+F16+F17+F18+F19+F15</f>
        <v>252371000</v>
      </c>
    </row>
    <row r="14" spans="1:6" ht="14.25">
      <c r="A14" s="7" t="s">
        <v>21</v>
      </c>
      <c r="B14" s="4" t="s">
        <v>22</v>
      </c>
      <c r="C14" s="5">
        <f aca="true" t="shared" si="1" ref="C14:E19">C109</f>
        <v>2046000</v>
      </c>
      <c r="D14" s="5">
        <f t="shared" si="1"/>
        <v>1966000</v>
      </c>
      <c r="E14" s="5">
        <f t="shared" si="1"/>
        <v>2015000</v>
      </c>
      <c r="F14" s="5">
        <f aca="true" t="shared" si="2" ref="F14:F19">F109</f>
        <v>2063000</v>
      </c>
    </row>
    <row r="15" spans="1:6" ht="14.25">
      <c r="A15" s="7" t="s">
        <v>374</v>
      </c>
      <c r="B15" s="4" t="s">
        <v>375</v>
      </c>
      <c r="C15" s="5">
        <f t="shared" si="1"/>
        <v>0</v>
      </c>
      <c r="D15" s="5">
        <f t="shared" si="1"/>
        <v>0</v>
      </c>
      <c r="E15" s="5">
        <f t="shared" si="1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1"/>
        <v>63000</v>
      </c>
      <c r="D16" s="5">
        <f t="shared" si="1"/>
        <v>66000</v>
      </c>
      <c r="E16" s="5">
        <f t="shared" si="1"/>
        <v>68000</v>
      </c>
      <c r="F16" s="5">
        <f t="shared" si="2"/>
        <v>69000</v>
      </c>
    </row>
    <row r="17" spans="1:6" ht="14.25">
      <c r="A17" s="7" t="s">
        <v>25</v>
      </c>
      <c r="B17" s="4" t="s">
        <v>26</v>
      </c>
      <c r="C17" s="5">
        <f t="shared" si="1"/>
        <v>181803000</v>
      </c>
      <c r="D17" s="5">
        <f t="shared" si="1"/>
        <v>181749000</v>
      </c>
      <c r="E17" s="5">
        <f t="shared" si="1"/>
        <v>186284000</v>
      </c>
      <c r="F17" s="5">
        <f t="shared" si="2"/>
        <v>190765000</v>
      </c>
    </row>
    <row r="18" spans="1:6" ht="27">
      <c r="A18" s="7" t="s">
        <v>27</v>
      </c>
      <c r="B18" s="4" t="s">
        <v>28</v>
      </c>
      <c r="C18" s="5">
        <f t="shared" si="1"/>
        <v>55246000</v>
      </c>
      <c r="D18" s="5">
        <f t="shared" si="1"/>
        <v>55424000</v>
      </c>
      <c r="E18" s="5">
        <f t="shared" si="1"/>
        <v>56809000</v>
      </c>
      <c r="F18" s="5">
        <f t="shared" si="2"/>
        <v>58173000</v>
      </c>
    </row>
    <row r="19" spans="1:6" ht="14.25">
      <c r="A19" s="7" t="s">
        <v>29</v>
      </c>
      <c r="B19" s="4" t="s">
        <v>30</v>
      </c>
      <c r="C19" s="5">
        <f t="shared" si="1"/>
        <v>1642000</v>
      </c>
      <c r="D19" s="5">
        <f t="shared" si="1"/>
        <v>1240000</v>
      </c>
      <c r="E19" s="5">
        <f t="shared" si="1"/>
        <v>1271000</v>
      </c>
      <c r="F19" s="5">
        <f t="shared" si="2"/>
        <v>1301000</v>
      </c>
    </row>
    <row r="20" spans="1:6" ht="14.25">
      <c r="A20" s="7" t="s">
        <v>411</v>
      </c>
      <c r="B20" s="4" t="s">
        <v>413</v>
      </c>
      <c r="C20" s="5"/>
      <c r="D20" s="5"/>
      <c r="E20" s="5"/>
      <c r="F20" s="5"/>
    </row>
    <row r="21" spans="1:6" ht="14.25">
      <c r="A21" s="7" t="s">
        <v>412</v>
      </c>
      <c r="B21" s="4" t="s">
        <v>414</v>
      </c>
      <c r="C21" s="5"/>
      <c r="D21" s="5"/>
      <c r="E21" s="5"/>
      <c r="F21" s="5"/>
    </row>
    <row r="22" spans="1:6" ht="14.25">
      <c r="A22" s="7" t="s">
        <v>399</v>
      </c>
      <c r="B22" s="4" t="s">
        <v>400</v>
      </c>
      <c r="C22" s="5">
        <f>C23</f>
        <v>0</v>
      </c>
      <c r="D22" s="5">
        <f>D23</f>
        <v>76000</v>
      </c>
      <c r="E22" s="5">
        <f>E23</f>
        <v>78000</v>
      </c>
      <c r="F22" s="5">
        <f>F23</f>
        <v>79000</v>
      </c>
    </row>
    <row r="23" spans="1:6" ht="14.25">
      <c r="A23" s="7" t="s">
        <v>193</v>
      </c>
      <c r="B23" s="4" t="s">
        <v>401</v>
      </c>
      <c r="C23" s="5">
        <f>C118</f>
        <v>0</v>
      </c>
      <c r="D23" s="5">
        <f>D118</f>
        <v>76000</v>
      </c>
      <c r="E23" s="5">
        <f>E118</f>
        <v>78000</v>
      </c>
      <c r="F23" s="5">
        <f>F118</f>
        <v>79000</v>
      </c>
    </row>
    <row r="24" spans="1:6" ht="27">
      <c r="A24" s="7" t="s">
        <v>31</v>
      </c>
      <c r="B24" s="4" t="s">
        <v>32</v>
      </c>
      <c r="C24" s="5">
        <f>C25+C26+C27+C28</f>
        <v>40000</v>
      </c>
      <c r="D24" s="5">
        <f>D25+D26+D27+D28</f>
        <v>72000</v>
      </c>
      <c r="E24" s="5">
        <f>E25+E26+E27+E28</f>
        <v>74000</v>
      </c>
      <c r="F24" s="5">
        <f>F25+F26+F27+F28</f>
        <v>76000</v>
      </c>
    </row>
    <row r="25" spans="1:6" ht="14.25">
      <c r="A25" s="7" t="s">
        <v>33</v>
      </c>
      <c r="B25" s="4" t="s">
        <v>34</v>
      </c>
      <c r="C25" s="5">
        <f aca="true" t="shared" si="3" ref="C25:F26">C120</f>
        <v>15000</v>
      </c>
      <c r="D25" s="5">
        <f t="shared" si="3"/>
        <v>0</v>
      </c>
      <c r="E25" s="5">
        <f t="shared" si="3"/>
        <v>0</v>
      </c>
      <c r="F25" s="5">
        <f t="shared" si="3"/>
        <v>0</v>
      </c>
    </row>
    <row r="26" spans="1:6" ht="27">
      <c r="A26" s="7" t="s">
        <v>35</v>
      </c>
      <c r="B26" s="4" t="s">
        <v>36</v>
      </c>
      <c r="C26" s="5">
        <f t="shared" si="3"/>
        <v>-2996000</v>
      </c>
      <c r="D26" s="5">
        <f t="shared" si="3"/>
        <v>-1793000</v>
      </c>
      <c r="E26" s="5">
        <f t="shared" si="3"/>
        <v>-1837000</v>
      </c>
      <c r="F26" s="5">
        <f t="shared" si="3"/>
        <v>-1881000</v>
      </c>
    </row>
    <row r="27" spans="1:6" ht="14.25">
      <c r="A27" s="7" t="s">
        <v>37</v>
      </c>
      <c r="B27" s="4" t="s">
        <v>38</v>
      </c>
      <c r="C27" s="5">
        <f>C158</f>
        <v>2996000</v>
      </c>
      <c r="D27" s="5">
        <f>D158</f>
        <v>1793000</v>
      </c>
      <c r="E27" s="5">
        <f>E158</f>
        <v>1837000</v>
      </c>
      <c r="F27" s="5">
        <f>F158</f>
        <v>1881000</v>
      </c>
    </row>
    <row r="28" spans="1:6" ht="14.25">
      <c r="A28" s="7" t="s">
        <v>39</v>
      </c>
      <c r="B28" s="4" t="s">
        <v>40</v>
      </c>
      <c r="C28" s="5">
        <f>C122</f>
        <v>25000</v>
      </c>
      <c r="D28" s="5">
        <f>D122</f>
        <v>72000</v>
      </c>
      <c r="E28" s="5">
        <f>E122</f>
        <v>74000</v>
      </c>
      <c r="F28" s="5">
        <f>F122</f>
        <v>76000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1000</v>
      </c>
      <c r="D29" s="5">
        <f t="shared" si="4"/>
        <v>0</v>
      </c>
      <c r="E29" s="5">
        <f t="shared" si="4"/>
        <v>0</v>
      </c>
      <c r="F29" s="5">
        <f t="shared" si="4"/>
        <v>0</v>
      </c>
    </row>
    <row r="30" spans="1:6" ht="14.25">
      <c r="A30" s="7" t="s">
        <v>43</v>
      </c>
      <c r="B30" s="4" t="s">
        <v>44</v>
      </c>
      <c r="C30" s="5">
        <f t="shared" si="4"/>
        <v>1000</v>
      </c>
      <c r="D30" s="5">
        <f t="shared" si="4"/>
        <v>0</v>
      </c>
      <c r="E30" s="5">
        <f t="shared" si="4"/>
        <v>0</v>
      </c>
      <c r="F30" s="5">
        <f t="shared" si="4"/>
        <v>0</v>
      </c>
    </row>
    <row r="31" spans="1:6" ht="14.25">
      <c r="A31" s="7" t="s">
        <v>45</v>
      </c>
      <c r="B31" s="4" t="s">
        <v>46</v>
      </c>
      <c r="C31" s="5">
        <f>C161</f>
        <v>1000</v>
      </c>
      <c r="D31" s="5">
        <f>D161</f>
        <v>0</v>
      </c>
      <c r="E31" s="5">
        <f>E161</f>
        <v>0</v>
      </c>
      <c r="F31" s="5">
        <f>F161</f>
        <v>0</v>
      </c>
    </row>
    <row r="32" spans="1:6" ht="14.25">
      <c r="A32" s="7" t="s">
        <v>47</v>
      </c>
      <c r="B32" s="4" t="s">
        <v>48</v>
      </c>
      <c r="C32" s="5">
        <f>C33</f>
        <v>187418000</v>
      </c>
      <c r="D32" s="5">
        <f>D33</f>
        <v>228846000</v>
      </c>
      <c r="E32" s="5">
        <f>E33</f>
        <v>234567000</v>
      </c>
      <c r="F32" s="5">
        <f>F33</f>
        <v>240199000</v>
      </c>
    </row>
    <row r="33" spans="1:6" ht="14.25">
      <c r="A33" s="7" t="s">
        <v>49</v>
      </c>
      <c r="B33" s="4" t="s">
        <v>50</v>
      </c>
      <c r="C33" s="5">
        <f>C34+C37</f>
        <v>187418000</v>
      </c>
      <c r="D33" s="5">
        <f>D34+D37</f>
        <v>228846000</v>
      </c>
      <c r="E33" s="5">
        <f>E34+E37</f>
        <v>234567000</v>
      </c>
      <c r="F33" s="5">
        <f>F34+F37</f>
        <v>240199000</v>
      </c>
    </row>
    <row r="34" spans="1:6" ht="14.25">
      <c r="A34" s="7" t="s">
        <v>51</v>
      </c>
      <c r="B34" s="4" t="s">
        <v>52</v>
      </c>
      <c r="C34" s="5">
        <f>C36</f>
        <v>3000</v>
      </c>
      <c r="D34" s="5">
        <f>D36</f>
        <v>630000</v>
      </c>
      <c r="E34" s="5">
        <f>E36</f>
        <v>646000</v>
      </c>
      <c r="F34" s="5">
        <f>F36</f>
        <v>662000</v>
      </c>
    </row>
    <row r="35" spans="1:6" ht="27">
      <c r="A35" s="7" t="s">
        <v>53</v>
      </c>
      <c r="B35" s="20">
        <v>421070</v>
      </c>
      <c r="C35" s="5"/>
      <c r="D35" s="5"/>
      <c r="E35" s="5"/>
      <c r="F35" s="5"/>
    </row>
    <row r="36" spans="1:6" ht="14.25">
      <c r="A36" s="7" t="s">
        <v>405</v>
      </c>
      <c r="B36" s="20">
        <v>421082</v>
      </c>
      <c r="C36" s="5">
        <f>C126</f>
        <v>3000</v>
      </c>
      <c r="D36" s="5">
        <f>D126</f>
        <v>630000</v>
      </c>
      <c r="E36" s="5">
        <f>E126</f>
        <v>646000</v>
      </c>
      <c r="F36" s="5">
        <f>F126</f>
        <v>662000</v>
      </c>
    </row>
    <row r="37" spans="1:6" ht="27">
      <c r="A37" s="7" t="s">
        <v>54</v>
      </c>
      <c r="B37" s="4" t="s">
        <v>55</v>
      </c>
      <c r="C37" s="5">
        <f>C38+C39+C40+C41+C45+C46+C47</f>
        <v>187415000</v>
      </c>
      <c r="D37" s="5">
        <f>D38+D39+D40+D41+D45+D46+D47</f>
        <v>228216000</v>
      </c>
      <c r="E37" s="5">
        <f>E38+E39+E40+E41+E45+E46+E47</f>
        <v>233921000</v>
      </c>
      <c r="F37" s="5">
        <f>F38+F39+F40+F41+F45+F46+F47</f>
        <v>239537000</v>
      </c>
    </row>
    <row r="38" spans="1:6" ht="14.25">
      <c r="A38" s="7" t="s">
        <v>56</v>
      </c>
      <c r="B38" s="4" t="s">
        <v>57</v>
      </c>
      <c r="C38" s="5">
        <f aca="true" t="shared" si="5" ref="C38:E39">C128</f>
        <v>38813000</v>
      </c>
      <c r="D38" s="5">
        <f t="shared" si="5"/>
        <v>51295000</v>
      </c>
      <c r="E38" s="5">
        <f t="shared" si="5"/>
        <v>52577000</v>
      </c>
      <c r="F38" s="5">
        <f>F128</f>
        <v>53839000</v>
      </c>
    </row>
    <row r="39" spans="1:6" ht="14.25">
      <c r="A39" s="7" t="s">
        <v>58</v>
      </c>
      <c r="B39" s="4" t="s">
        <v>59</v>
      </c>
      <c r="C39" s="5">
        <f t="shared" si="5"/>
        <v>2500000</v>
      </c>
      <c r="D39" s="5">
        <f t="shared" si="5"/>
        <v>3431000</v>
      </c>
      <c r="E39" s="5">
        <f t="shared" si="5"/>
        <v>3517000</v>
      </c>
      <c r="F39" s="5">
        <f>F129</f>
        <v>3602000</v>
      </c>
    </row>
    <row r="40" spans="1:6" ht="14.25">
      <c r="A40" s="7" t="s">
        <v>60</v>
      </c>
      <c r="B40" s="4" t="s">
        <v>61</v>
      </c>
      <c r="C40" s="5">
        <f>C167</f>
        <v>7448000</v>
      </c>
      <c r="D40" s="5">
        <f>D167</f>
        <v>10479000</v>
      </c>
      <c r="E40" s="5">
        <f>E167</f>
        <v>10741000</v>
      </c>
      <c r="F40" s="5">
        <f>F167</f>
        <v>10999000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f>D43+D44+D42</f>
        <v>10519000</v>
      </c>
      <c r="E41" s="5">
        <f>E43+E44+E42</f>
        <v>10782000</v>
      </c>
      <c r="F41" s="5">
        <f>F43+F44+F42</f>
        <v>11042000</v>
      </c>
    </row>
    <row r="42" spans="1:6" ht="27">
      <c r="A42" s="7" t="s">
        <v>371</v>
      </c>
      <c r="B42" s="4" t="s">
        <v>372</v>
      </c>
      <c r="C42" s="5">
        <f>C169</f>
        <v>0</v>
      </c>
      <c r="D42" s="5">
        <f>D169</f>
        <v>47000</v>
      </c>
      <c r="E42" s="5">
        <f>E169</f>
        <v>48000</v>
      </c>
      <c r="F42" s="5">
        <f>F169</f>
        <v>50000</v>
      </c>
    </row>
    <row r="43" spans="1:6" ht="27">
      <c r="A43" s="7" t="s">
        <v>64</v>
      </c>
      <c r="B43" s="4" t="s">
        <v>65</v>
      </c>
      <c r="C43" s="5">
        <f aca="true" t="shared" si="6" ref="C43:E45">C170</f>
        <v>0</v>
      </c>
      <c r="D43" s="5">
        <f t="shared" si="6"/>
        <v>95000</v>
      </c>
      <c r="E43" s="5">
        <f t="shared" si="6"/>
        <v>97000</v>
      </c>
      <c r="F43" s="5">
        <f>F170</f>
        <v>99000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f t="shared" si="6"/>
        <v>10377000</v>
      </c>
      <c r="E44" s="5">
        <f t="shared" si="6"/>
        <v>10637000</v>
      </c>
      <c r="F44" s="5">
        <f>F171</f>
        <v>10893000</v>
      </c>
    </row>
    <row r="45" spans="1:6" ht="14.25">
      <c r="A45" s="7" t="s">
        <v>68</v>
      </c>
      <c r="B45" s="4" t="s">
        <v>69</v>
      </c>
      <c r="C45" s="5">
        <f t="shared" si="6"/>
        <v>1746000</v>
      </c>
      <c r="D45" s="5">
        <f t="shared" si="6"/>
        <v>1924000</v>
      </c>
      <c r="E45" s="5">
        <f t="shared" si="6"/>
        <v>1972000</v>
      </c>
      <c r="F45" s="5">
        <f>F172</f>
        <v>2019000</v>
      </c>
    </row>
    <row r="46" spans="1:6" ht="27">
      <c r="A46" s="7" t="s">
        <v>70</v>
      </c>
      <c r="B46" s="4" t="s">
        <v>71</v>
      </c>
      <c r="C46" s="5">
        <f aca="true" t="shared" si="7" ref="C46:F47">C130</f>
        <v>136875000</v>
      </c>
      <c r="D46" s="5">
        <f t="shared" si="7"/>
        <v>143040000</v>
      </c>
      <c r="E46" s="5">
        <f t="shared" si="7"/>
        <v>146616000</v>
      </c>
      <c r="F46" s="5">
        <f t="shared" si="7"/>
        <v>150135000</v>
      </c>
    </row>
    <row r="47" spans="1:6" ht="14.25">
      <c r="A47" s="7" t="s">
        <v>405</v>
      </c>
      <c r="B47" s="20">
        <v>431040</v>
      </c>
      <c r="C47" s="5">
        <f t="shared" si="7"/>
        <v>33000</v>
      </c>
      <c r="D47" s="5">
        <f t="shared" si="7"/>
        <v>7528000</v>
      </c>
      <c r="E47" s="5">
        <f t="shared" si="7"/>
        <v>7716000</v>
      </c>
      <c r="F47" s="5">
        <f t="shared" si="7"/>
        <v>7901000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f>D49</f>
        <v>2451000</v>
      </c>
      <c r="E48" s="5">
        <f>E49</f>
        <v>2512000</v>
      </c>
      <c r="F48" s="5">
        <f>F49</f>
        <v>2573000</v>
      </c>
    </row>
    <row r="49" spans="1:6" ht="27">
      <c r="A49" s="7" t="s">
        <v>74</v>
      </c>
      <c r="B49" s="4" t="s">
        <v>75</v>
      </c>
      <c r="C49" s="5">
        <f>C174</f>
        <v>0</v>
      </c>
      <c r="D49" s="5">
        <f>D174</f>
        <v>2451000</v>
      </c>
      <c r="E49" s="5">
        <f>E174</f>
        <v>2512000</v>
      </c>
      <c r="F49" s="5">
        <f>F174</f>
        <v>2573000</v>
      </c>
    </row>
    <row r="50" spans="1:6" ht="39.75">
      <c r="A50" s="7" t="s">
        <v>376</v>
      </c>
      <c r="B50" s="4" t="s">
        <v>378</v>
      </c>
      <c r="C50" s="5">
        <f aca="true" t="shared" si="8" ref="C50:F51">C51</f>
        <v>46066000</v>
      </c>
      <c r="D50" s="5">
        <f t="shared" si="8"/>
        <v>0</v>
      </c>
      <c r="E50" s="5">
        <f t="shared" si="8"/>
        <v>0</v>
      </c>
      <c r="F50" s="5">
        <f t="shared" si="8"/>
        <v>0</v>
      </c>
    </row>
    <row r="51" spans="1:6" ht="27">
      <c r="A51" s="7" t="s">
        <v>377</v>
      </c>
      <c r="B51" s="4" t="s">
        <v>379</v>
      </c>
      <c r="C51" s="5">
        <f>C52+C53</f>
        <v>46066000</v>
      </c>
      <c r="D51" s="5">
        <f t="shared" si="8"/>
        <v>0</v>
      </c>
      <c r="E51" s="5">
        <f t="shared" si="8"/>
        <v>0</v>
      </c>
      <c r="F51" s="5">
        <f t="shared" si="8"/>
        <v>0</v>
      </c>
    </row>
    <row r="52" spans="1:6" ht="14.25">
      <c r="A52" s="7" t="s">
        <v>214</v>
      </c>
      <c r="B52" s="4" t="s">
        <v>380</v>
      </c>
      <c r="C52" s="5">
        <f>C177</f>
        <v>46041000</v>
      </c>
      <c r="D52" s="5">
        <f>D177</f>
        <v>0</v>
      </c>
      <c r="E52" s="5">
        <f>E177</f>
        <v>0</v>
      </c>
      <c r="F52" s="5">
        <f>F177</f>
        <v>0</v>
      </c>
    </row>
    <row r="53" spans="1:6" ht="14.25">
      <c r="A53" s="7" t="s">
        <v>417</v>
      </c>
      <c r="B53" s="4" t="s">
        <v>428</v>
      </c>
      <c r="C53" s="5">
        <f>C178</f>
        <v>25000</v>
      </c>
      <c r="D53" s="5"/>
      <c r="E53" s="5"/>
      <c r="F53" s="5"/>
    </row>
    <row r="54" spans="1:6" ht="27">
      <c r="A54" s="7" t="s">
        <v>76</v>
      </c>
      <c r="B54" s="4" t="s">
        <v>77</v>
      </c>
      <c r="C54" s="5">
        <f>C56+C70+C89+C68</f>
        <v>474647000</v>
      </c>
      <c r="D54" s="5">
        <f>D56+D70+D89+D68</f>
        <v>471890000</v>
      </c>
      <c r="E54" s="5">
        <f>E56+E70+E89+E68</f>
        <v>483678000</v>
      </c>
      <c r="F54" s="5">
        <f>F56+F70+F89+F68</f>
        <v>495298000</v>
      </c>
    </row>
    <row r="55" spans="1:6" ht="14.25">
      <c r="A55" s="7" t="s">
        <v>114</v>
      </c>
      <c r="B55" s="4" t="s">
        <v>115</v>
      </c>
      <c r="C55" s="5">
        <f>C56</f>
        <v>9156000</v>
      </c>
      <c r="D55" s="5">
        <f>D56</f>
        <v>9776000</v>
      </c>
      <c r="E55" s="5">
        <f>E56</f>
        <v>10013000</v>
      </c>
      <c r="F55" s="5">
        <f>F56</f>
        <v>10264000</v>
      </c>
    </row>
    <row r="56" spans="1:6" ht="14.25">
      <c r="A56" s="7" t="s">
        <v>116</v>
      </c>
      <c r="B56" s="4" t="s">
        <v>117</v>
      </c>
      <c r="C56" s="5">
        <f>C57+C58+C59+C61</f>
        <v>9156000</v>
      </c>
      <c r="D56" s="5">
        <f>D57+D58+D59+D61</f>
        <v>9776000</v>
      </c>
      <c r="E56" s="5">
        <f>E57+E58+E59+E61</f>
        <v>10013000</v>
      </c>
      <c r="F56" s="5">
        <f>F57+F58+F59+F61</f>
        <v>10264000</v>
      </c>
    </row>
    <row r="57" spans="1:6" ht="14.25">
      <c r="A57" s="7" t="s">
        <v>78</v>
      </c>
      <c r="B57" s="4" t="s">
        <v>79</v>
      </c>
      <c r="C57" s="5">
        <f aca="true" t="shared" si="9" ref="C57:E58">C135</f>
        <v>8580000</v>
      </c>
      <c r="D57" s="5">
        <f t="shared" si="9"/>
        <v>9300000</v>
      </c>
      <c r="E57" s="5">
        <f t="shared" si="9"/>
        <v>9529000</v>
      </c>
      <c r="F57" s="5">
        <f>F135</f>
        <v>9760000</v>
      </c>
    </row>
    <row r="58" spans="1:6" ht="27">
      <c r="A58" s="7" t="s">
        <v>80</v>
      </c>
      <c r="B58" s="4" t="s">
        <v>81</v>
      </c>
      <c r="C58" s="5">
        <f t="shared" si="9"/>
        <v>300000</v>
      </c>
      <c r="D58" s="5">
        <f t="shared" si="9"/>
        <v>332000</v>
      </c>
      <c r="E58" s="5">
        <f t="shared" si="9"/>
        <v>337000</v>
      </c>
      <c r="F58" s="5">
        <f>F136</f>
        <v>353000</v>
      </c>
    </row>
    <row r="59" spans="1:6" ht="27">
      <c r="A59" s="7" t="s">
        <v>82</v>
      </c>
      <c r="B59" s="4" t="s">
        <v>83</v>
      </c>
      <c r="C59" s="5">
        <f>C60</f>
        <v>123000</v>
      </c>
      <c r="D59" s="5">
        <f>D60</f>
        <v>127000</v>
      </c>
      <c r="E59" s="5">
        <f>E60</f>
        <v>130000</v>
      </c>
      <c r="F59" s="5">
        <f>F60</f>
        <v>133000</v>
      </c>
    </row>
    <row r="60" spans="1:6" ht="14.25">
      <c r="A60" s="7" t="s">
        <v>86</v>
      </c>
      <c r="B60" s="4" t="s">
        <v>87</v>
      </c>
      <c r="C60" s="5">
        <f>C138</f>
        <v>123000</v>
      </c>
      <c r="D60" s="5">
        <f>D138</f>
        <v>127000</v>
      </c>
      <c r="E60" s="5">
        <f>E138</f>
        <v>130000</v>
      </c>
      <c r="F60" s="5">
        <f>F138</f>
        <v>133000</v>
      </c>
    </row>
    <row r="61" spans="1:6" ht="14.25">
      <c r="A61" s="7" t="s">
        <v>88</v>
      </c>
      <c r="B61" s="4" t="s">
        <v>89</v>
      </c>
      <c r="C61" s="5">
        <f aca="true" t="shared" si="10" ref="C61:F63">C62</f>
        <v>153000</v>
      </c>
      <c r="D61" s="5">
        <f t="shared" si="10"/>
        <v>17000</v>
      </c>
      <c r="E61" s="5">
        <f t="shared" si="10"/>
        <v>17000</v>
      </c>
      <c r="F61" s="5">
        <f t="shared" si="10"/>
        <v>18000</v>
      </c>
    </row>
    <row r="62" spans="1:6" ht="14.25">
      <c r="A62" s="7" t="s">
        <v>98</v>
      </c>
      <c r="B62" s="4" t="s">
        <v>99</v>
      </c>
      <c r="C62" s="5">
        <f t="shared" si="10"/>
        <v>153000</v>
      </c>
      <c r="D62" s="5">
        <f t="shared" si="10"/>
        <v>17000</v>
      </c>
      <c r="E62" s="5">
        <f t="shared" si="10"/>
        <v>17000</v>
      </c>
      <c r="F62" s="5">
        <f t="shared" si="10"/>
        <v>18000</v>
      </c>
    </row>
    <row r="63" spans="1:6" ht="14.25">
      <c r="A63" s="7" t="s">
        <v>100</v>
      </c>
      <c r="B63" s="4" t="s">
        <v>101</v>
      </c>
      <c r="C63" s="5">
        <f t="shared" si="10"/>
        <v>153000</v>
      </c>
      <c r="D63" s="5">
        <f t="shared" si="10"/>
        <v>17000</v>
      </c>
      <c r="E63" s="5">
        <f t="shared" si="10"/>
        <v>17000</v>
      </c>
      <c r="F63" s="5">
        <f t="shared" si="10"/>
        <v>18000</v>
      </c>
    </row>
    <row r="64" spans="1:6" ht="14.25">
      <c r="A64" s="7" t="s">
        <v>102</v>
      </c>
      <c r="B64" s="4" t="s">
        <v>103</v>
      </c>
      <c r="C64" s="5">
        <f>C65+C66</f>
        <v>153000</v>
      </c>
      <c r="D64" s="5">
        <f>D65+D66</f>
        <v>17000</v>
      </c>
      <c r="E64" s="5">
        <f>E65+E66</f>
        <v>17000</v>
      </c>
      <c r="F64" s="5">
        <f>F65+F66</f>
        <v>18000</v>
      </c>
    </row>
    <row r="65" spans="1:6" ht="14.25">
      <c r="A65" s="7" t="s">
        <v>106</v>
      </c>
      <c r="B65" s="4" t="s">
        <v>107</v>
      </c>
      <c r="C65" s="5">
        <f aca="true" t="shared" si="11" ref="C65:F66">C186</f>
        <v>150000</v>
      </c>
      <c r="D65" s="5">
        <f t="shared" si="11"/>
        <v>17000</v>
      </c>
      <c r="E65" s="5">
        <f t="shared" si="11"/>
        <v>17000</v>
      </c>
      <c r="F65" s="5">
        <f t="shared" si="11"/>
        <v>18000</v>
      </c>
    </row>
    <row r="66" spans="1:6" ht="14.25">
      <c r="A66" s="7" t="s">
        <v>110</v>
      </c>
      <c r="B66" s="4" t="s">
        <v>111</v>
      </c>
      <c r="C66" s="5">
        <f t="shared" si="11"/>
        <v>3000</v>
      </c>
      <c r="D66" s="5">
        <f t="shared" si="11"/>
        <v>0</v>
      </c>
      <c r="E66" s="5">
        <f t="shared" si="11"/>
        <v>0</v>
      </c>
      <c r="F66" s="5">
        <f t="shared" si="11"/>
        <v>0</v>
      </c>
    </row>
    <row r="67" spans="1:6" ht="14.25">
      <c r="A67" s="7" t="s">
        <v>118</v>
      </c>
      <c r="B67" s="4" t="s">
        <v>119</v>
      </c>
      <c r="C67" s="5">
        <f>C70+C89</f>
        <v>465491000</v>
      </c>
      <c r="D67" s="5">
        <f>D70+D89</f>
        <v>462114000</v>
      </c>
      <c r="E67" s="5">
        <f>E70+E89</f>
        <v>473665000</v>
      </c>
      <c r="F67" s="5">
        <f>F70+F89</f>
        <v>485034000</v>
      </c>
    </row>
    <row r="68" spans="1:6" ht="14.25">
      <c r="A68" s="7" t="s">
        <v>373</v>
      </c>
      <c r="B68" s="20">
        <v>6510</v>
      </c>
      <c r="C68" s="5">
        <f>C69</f>
        <v>0</v>
      </c>
      <c r="D68" s="5">
        <f>D69</f>
        <v>0</v>
      </c>
      <c r="E68" s="5">
        <f>E69</f>
        <v>0</v>
      </c>
      <c r="F68" s="5">
        <f>F69</f>
        <v>0</v>
      </c>
    </row>
    <row r="69" spans="1:6" ht="27">
      <c r="A69" s="7" t="s">
        <v>80</v>
      </c>
      <c r="B69" s="20">
        <v>20</v>
      </c>
      <c r="C69" s="5">
        <f>C141</f>
        <v>0</v>
      </c>
      <c r="D69" s="5">
        <f>D141</f>
        <v>0</v>
      </c>
      <c r="E69" s="5">
        <f>E141</f>
        <v>0</v>
      </c>
      <c r="F69" s="5">
        <f>F141</f>
        <v>0</v>
      </c>
    </row>
    <row r="70" spans="1:6" ht="14.25">
      <c r="A70" s="7" t="s">
        <v>120</v>
      </c>
      <c r="B70" s="4" t="s">
        <v>121</v>
      </c>
      <c r="C70" s="5">
        <f>C71+C72+C76+C73</f>
        <v>432116000</v>
      </c>
      <c r="D70" s="5">
        <f>D71+D72+D76+D73</f>
        <v>417202000</v>
      </c>
      <c r="E70" s="5">
        <f>E71+E72+E76+E73</f>
        <v>427630000</v>
      </c>
      <c r="F70" s="5">
        <f>F71+F72+F76+F73</f>
        <v>437894000</v>
      </c>
    </row>
    <row r="71" spans="1:6" ht="14.25">
      <c r="A71" s="7" t="s">
        <v>78</v>
      </c>
      <c r="B71" s="4" t="s">
        <v>79</v>
      </c>
      <c r="C71" s="5">
        <f aca="true" t="shared" si="12" ref="C71:E72">C143</f>
        <v>285428000</v>
      </c>
      <c r="D71" s="5">
        <f t="shared" si="12"/>
        <v>302222000</v>
      </c>
      <c r="E71" s="5">
        <f t="shared" si="12"/>
        <v>309778000</v>
      </c>
      <c r="F71" s="5">
        <f>F143</f>
        <v>317213000</v>
      </c>
    </row>
    <row r="72" spans="1:6" ht="27">
      <c r="A72" s="7" t="s">
        <v>80</v>
      </c>
      <c r="B72" s="4" t="s">
        <v>81</v>
      </c>
      <c r="C72" s="5">
        <f t="shared" si="12"/>
        <v>87903000</v>
      </c>
      <c r="D72" s="5">
        <f t="shared" si="12"/>
        <v>87063000</v>
      </c>
      <c r="E72" s="5">
        <f t="shared" si="12"/>
        <v>89238000</v>
      </c>
      <c r="F72" s="5">
        <f>F144</f>
        <v>91378000</v>
      </c>
    </row>
    <row r="73" spans="1:6" ht="27">
      <c r="A73" s="7" t="s">
        <v>82</v>
      </c>
      <c r="B73" s="4" t="s">
        <v>83</v>
      </c>
      <c r="C73" s="5">
        <f>C74+C75</f>
        <v>2252000</v>
      </c>
      <c r="D73" s="5">
        <f>D74+D75</f>
        <v>2693000</v>
      </c>
      <c r="E73" s="5">
        <f>E74+E75</f>
        <v>2760000</v>
      </c>
      <c r="F73" s="5">
        <f>F74+F75</f>
        <v>2827000</v>
      </c>
    </row>
    <row r="74" spans="1:6" ht="14.25">
      <c r="A74" s="7" t="s">
        <v>84</v>
      </c>
      <c r="B74" s="4" t="s">
        <v>85</v>
      </c>
      <c r="C74" s="5">
        <f aca="true" t="shared" si="13" ref="C74:E75">C146</f>
        <v>0</v>
      </c>
      <c r="D74" s="5">
        <f t="shared" si="13"/>
        <v>395000</v>
      </c>
      <c r="E74" s="5">
        <f t="shared" si="13"/>
        <v>405000</v>
      </c>
      <c r="F74" s="5">
        <f>F146</f>
        <v>415000</v>
      </c>
    </row>
    <row r="75" spans="1:6" ht="14.25">
      <c r="A75" s="7" t="s">
        <v>86</v>
      </c>
      <c r="B75" s="4" t="s">
        <v>87</v>
      </c>
      <c r="C75" s="5">
        <f t="shared" si="13"/>
        <v>2252000</v>
      </c>
      <c r="D75" s="5">
        <f t="shared" si="13"/>
        <v>2298000</v>
      </c>
      <c r="E75" s="5">
        <f t="shared" si="13"/>
        <v>2355000</v>
      </c>
      <c r="F75" s="5">
        <f>F147</f>
        <v>2412000</v>
      </c>
    </row>
    <row r="76" spans="1:6" ht="14.25">
      <c r="A76" s="7" t="s">
        <v>88</v>
      </c>
      <c r="B76" s="4" t="s">
        <v>89</v>
      </c>
      <c r="C76" s="5">
        <f>C77+C81</f>
        <v>56533000</v>
      </c>
      <c r="D76" s="5">
        <f>D77+D81</f>
        <v>25224000</v>
      </c>
      <c r="E76" s="5">
        <f>E77+E81</f>
        <v>25854000</v>
      </c>
      <c r="F76" s="5">
        <f>F77+F81</f>
        <v>26476000</v>
      </c>
    </row>
    <row r="77" spans="1:6" ht="27">
      <c r="A77" s="7" t="s">
        <v>90</v>
      </c>
      <c r="B77" s="4" t="s">
        <v>91</v>
      </c>
      <c r="C77" s="5">
        <f>C78</f>
        <v>46066000</v>
      </c>
      <c r="D77" s="5">
        <f>D78</f>
        <v>3882000</v>
      </c>
      <c r="E77" s="5">
        <f>E78</f>
        <v>3979000</v>
      </c>
      <c r="F77" s="5">
        <f>F78</f>
        <v>4075000</v>
      </c>
    </row>
    <row r="78" spans="1:6" ht="14.25">
      <c r="A78" s="7" t="s">
        <v>92</v>
      </c>
      <c r="B78" s="4" t="s">
        <v>93</v>
      </c>
      <c r="C78" s="5">
        <f>C79+C80</f>
        <v>46066000</v>
      </c>
      <c r="D78" s="5">
        <f>D79+D80</f>
        <v>3882000</v>
      </c>
      <c r="E78" s="5">
        <f>E79+E80</f>
        <v>3979000</v>
      </c>
      <c r="F78" s="5">
        <f>F79+F80</f>
        <v>4075000</v>
      </c>
    </row>
    <row r="79" spans="1:6" ht="14.25">
      <c r="A79" s="7" t="s">
        <v>94</v>
      </c>
      <c r="B79" s="4" t="s">
        <v>95</v>
      </c>
      <c r="C79" s="5">
        <f aca="true" t="shared" si="14" ref="C79:E80">C193</f>
        <v>0</v>
      </c>
      <c r="D79" s="5">
        <f t="shared" si="14"/>
        <v>0</v>
      </c>
      <c r="E79" s="5">
        <f t="shared" si="14"/>
        <v>0</v>
      </c>
      <c r="F79" s="5">
        <f>F193</f>
        <v>0</v>
      </c>
    </row>
    <row r="80" spans="1:6" ht="14.25">
      <c r="A80" s="7" t="s">
        <v>96</v>
      </c>
      <c r="B80" s="4" t="s">
        <v>97</v>
      </c>
      <c r="C80" s="5">
        <f t="shared" si="14"/>
        <v>46066000</v>
      </c>
      <c r="D80" s="5">
        <f t="shared" si="14"/>
        <v>3882000</v>
      </c>
      <c r="E80" s="5">
        <f t="shared" si="14"/>
        <v>3979000</v>
      </c>
      <c r="F80" s="5">
        <f>F194</f>
        <v>4075000</v>
      </c>
    </row>
    <row r="81" spans="1:6" ht="14.25">
      <c r="A81" s="7" t="s">
        <v>98</v>
      </c>
      <c r="B81" s="4" t="s">
        <v>99</v>
      </c>
      <c r="C81" s="5">
        <f>C82</f>
        <v>10467000</v>
      </c>
      <c r="D81" s="5">
        <f>D82</f>
        <v>21342000</v>
      </c>
      <c r="E81" s="5">
        <f>E82</f>
        <v>21875000</v>
      </c>
      <c r="F81" s="5">
        <f>F82</f>
        <v>22401000</v>
      </c>
    </row>
    <row r="82" spans="1:6" ht="14.25">
      <c r="A82" s="7" t="s">
        <v>100</v>
      </c>
      <c r="B82" s="4" t="s">
        <v>101</v>
      </c>
      <c r="C82" s="5">
        <f>C83+C88</f>
        <v>10467000</v>
      </c>
      <c r="D82" s="5">
        <f>D83+D88</f>
        <v>21342000</v>
      </c>
      <c r="E82" s="5">
        <f>E83+E88</f>
        <v>21875000</v>
      </c>
      <c r="F82" s="5">
        <f>F83+F88</f>
        <v>22401000</v>
      </c>
    </row>
    <row r="83" spans="1:6" ht="14.25">
      <c r="A83" s="7" t="s">
        <v>102</v>
      </c>
      <c r="B83" s="4" t="s">
        <v>103</v>
      </c>
      <c r="C83" s="5">
        <f>C84+C85+C87+C86</f>
        <v>9287000</v>
      </c>
      <c r="D83" s="5">
        <f>D84+D85+D87+D86</f>
        <v>16777000</v>
      </c>
      <c r="E83" s="5">
        <f>E84+E85+E87+E86</f>
        <v>17196000</v>
      </c>
      <c r="F83" s="5">
        <f>F84+F85+F87+F86</f>
        <v>17610000</v>
      </c>
    </row>
    <row r="84" spans="1:6" ht="14.25">
      <c r="A84" s="7" t="s">
        <v>104</v>
      </c>
      <c r="B84" s="4" t="s">
        <v>105</v>
      </c>
      <c r="C84" s="5">
        <f aca="true" t="shared" si="15" ref="C84:E85">C198</f>
        <v>2427000</v>
      </c>
      <c r="D84" s="5">
        <f t="shared" si="15"/>
        <v>14284000</v>
      </c>
      <c r="E84" s="5">
        <f t="shared" si="15"/>
        <v>14641000</v>
      </c>
      <c r="F84" s="5">
        <f>F198</f>
        <v>14993000</v>
      </c>
    </row>
    <row r="85" spans="1:6" ht="14.25">
      <c r="A85" s="7" t="s">
        <v>106</v>
      </c>
      <c r="B85" s="4" t="s">
        <v>107</v>
      </c>
      <c r="C85" s="5">
        <f t="shared" si="15"/>
        <v>4784000</v>
      </c>
      <c r="D85" s="5">
        <f t="shared" si="15"/>
        <v>1646000</v>
      </c>
      <c r="E85" s="5">
        <f t="shared" si="15"/>
        <v>1687000</v>
      </c>
      <c r="F85" s="5">
        <f>F199</f>
        <v>1728000</v>
      </c>
    </row>
    <row r="86" spans="1:6" ht="14.25">
      <c r="A86" s="7" t="s">
        <v>108</v>
      </c>
      <c r="B86" s="4" t="s">
        <v>109</v>
      </c>
      <c r="C86" s="5">
        <f aca="true" t="shared" si="16" ref="C86:E88">C200</f>
        <v>480000</v>
      </c>
      <c r="D86" s="5">
        <f t="shared" si="16"/>
        <v>0</v>
      </c>
      <c r="E86" s="5">
        <f t="shared" si="16"/>
        <v>0</v>
      </c>
      <c r="F86" s="5">
        <f>F200</f>
        <v>0</v>
      </c>
    </row>
    <row r="87" spans="1:6" ht="14.25">
      <c r="A87" s="7" t="s">
        <v>110</v>
      </c>
      <c r="B87" s="4" t="s">
        <v>111</v>
      </c>
      <c r="C87" s="5">
        <f t="shared" si="16"/>
        <v>1596000</v>
      </c>
      <c r="D87" s="5">
        <f t="shared" si="16"/>
        <v>847000</v>
      </c>
      <c r="E87" s="5">
        <f t="shared" si="16"/>
        <v>868000</v>
      </c>
      <c r="F87" s="5">
        <f>F201</f>
        <v>889000</v>
      </c>
    </row>
    <row r="88" spans="1:6" ht="14.25">
      <c r="A88" s="7" t="s">
        <v>112</v>
      </c>
      <c r="B88" s="4" t="s">
        <v>113</v>
      </c>
      <c r="C88" s="5">
        <f t="shared" si="16"/>
        <v>1180000</v>
      </c>
      <c r="D88" s="5">
        <f t="shared" si="16"/>
        <v>4565000</v>
      </c>
      <c r="E88" s="5">
        <f t="shared" si="16"/>
        <v>4679000</v>
      </c>
      <c r="F88" s="5">
        <f>F202</f>
        <v>4791000</v>
      </c>
    </row>
    <row r="89" spans="1:6" ht="14.25">
      <c r="A89" s="7" t="s">
        <v>122</v>
      </c>
      <c r="B89" s="4" t="s">
        <v>123</v>
      </c>
      <c r="C89" s="5">
        <f>C90+C91+C92+C94</f>
        <v>33375000</v>
      </c>
      <c r="D89" s="5">
        <f>D90+D91+D92+D94</f>
        <v>44912000</v>
      </c>
      <c r="E89" s="5">
        <f>E90+E91+E92+E94</f>
        <v>46035000</v>
      </c>
      <c r="F89" s="5">
        <f>F90+F91+F92+F94</f>
        <v>47140000</v>
      </c>
    </row>
    <row r="90" spans="1:6" ht="14.25">
      <c r="A90" s="7" t="s">
        <v>78</v>
      </c>
      <c r="B90" s="4" t="s">
        <v>79</v>
      </c>
      <c r="C90" s="5">
        <f aca="true" t="shared" si="17" ref="C90:E91">C149</f>
        <v>27556000</v>
      </c>
      <c r="D90" s="5">
        <f t="shared" si="17"/>
        <v>38702000</v>
      </c>
      <c r="E90" s="5">
        <f t="shared" si="17"/>
        <v>39669000</v>
      </c>
      <c r="F90" s="5">
        <f>F149</f>
        <v>40623000</v>
      </c>
    </row>
    <row r="91" spans="1:6" ht="27">
      <c r="A91" s="7" t="s">
        <v>80</v>
      </c>
      <c r="B91" s="4" t="s">
        <v>81</v>
      </c>
      <c r="C91" s="5">
        <f t="shared" si="17"/>
        <v>3876000</v>
      </c>
      <c r="D91" s="5">
        <f t="shared" si="17"/>
        <v>3906000</v>
      </c>
      <c r="E91" s="5">
        <f t="shared" si="17"/>
        <v>4004000</v>
      </c>
      <c r="F91" s="5">
        <f>F150</f>
        <v>4099000</v>
      </c>
    </row>
    <row r="92" spans="1:6" ht="27">
      <c r="A92" s="7" t="s">
        <v>82</v>
      </c>
      <c r="B92" s="4" t="s">
        <v>83</v>
      </c>
      <c r="C92" s="5">
        <f>C93</f>
        <v>350000</v>
      </c>
      <c r="D92" s="5">
        <f>D93</f>
        <v>379000</v>
      </c>
      <c r="E92" s="5">
        <f>E93</f>
        <v>389000</v>
      </c>
      <c r="F92" s="5">
        <f>F93</f>
        <v>398000</v>
      </c>
    </row>
    <row r="93" spans="1:6" ht="14.25">
      <c r="A93" s="7" t="s">
        <v>86</v>
      </c>
      <c r="B93" s="4" t="s">
        <v>87</v>
      </c>
      <c r="C93" s="5">
        <f>C152</f>
        <v>350000</v>
      </c>
      <c r="D93" s="5">
        <f>D152</f>
        <v>379000</v>
      </c>
      <c r="E93" s="5">
        <f>E152</f>
        <v>389000</v>
      </c>
      <c r="F93" s="5">
        <f>F152</f>
        <v>398000</v>
      </c>
    </row>
    <row r="94" spans="1:6" ht="14.25">
      <c r="A94" s="7" t="s">
        <v>88</v>
      </c>
      <c r="B94" s="4" t="s">
        <v>89</v>
      </c>
      <c r="C94" s="5">
        <f aca="true" t="shared" si="18" ref="C94:F97">C95</f>
        <v>1593000</v>
      </c>
      <c r="D94" s="5">
        <f t="shared" si="18"/>
        <v>1925000</v>
      </c>
      <c r="E94" s="5">
        <f t="shared" si="18"/>
        <v>1973000</v>
      </c>
      <c r="F94" s="5">
        <f t="shared" si="18"/>
        <v>2020000</v>
      </c>
    </row>
    <row r="95" spans="1:6" ht="14.25">
      <c r="A95" s="7" t="s">
        <v>98</v>
      </c>
      <c r="B95" s="4" t="s">
        <v>99</v>
      </c>
      <c r="C95" s="5">
        <f t="shared" si="18"/>
        <v>1593000</v>
      </c>
      <c r="D95" s="5">
        <f t="shared" si="18"/>
        <v>1925000</v>
      </c>
      <c r="E95" s="5">
        <f t="shared" si="18"/>
        <v>1973000</v>
      </c>
      <c r="F95" s="5">
        <f t="shared" si="18"/>
        <v>2020000</v>
      </c>
    </row>
    <row r="96" spans="1:6" ht="14.25">
      <c r="A96" s="7" t="s">
        <v>100</v>
      </c>
      <c r="B96" s="4" t="s">
        <v>101</v>
      </c>
      <c r="C96" s="5">
        <f t="shared" si="18"/>
        <v>1593000</v>
      </c>
      <c r="D96" s="5">
        <f t="shared" si="18"/>
        <v>1925000</v>
      </c>
      <c r="E96" s="5">
        <f t="shared" si="18"/>
        <v>1973000</v>
      </c>
      <c r="F96" s="5">
        <f t="shared" si="18"/>
        <v>2020000</v>
      </c>
    </row>
    <row r="97" spans="1:6" ht="14.25">
      <c r="A97" s="7" t="s">
        <v>102</v>
      </c>
      <c r="B97" s="4" t="s">
        <v>103</v>
      </c>
      <c r="C97" s="5">
        <f t="shared" si="18"/>
        <v>1593000</v>
      </c>
      <c r="D97" s="5">
        <f t="shared" si="18"/>
        <v>1925000</v>
      </c>
      <c r="E97" s="5">
        <f t="shared" si="18"/>
        <v>1973000</v>
      </c>
      <c r="F97" s="5">
        <f t="shared" si="18"/>
        <v>2020000</v>
      </c>
    </row>
    <row r="98" spans="1:6" ht="14.25">
      <c r="A98" s="7" t="s">
        <v>110</v>
      </c>
      <c r="B98" s="4" t="s">
        <v>111</v>
      </c>
      <c r="C98" s="5">
        <f>C208</f>
        <v>1593000</v>
      </c>
      <c r="D98" s="5">
        <f>D208</f>
        <v>1925000</v>
      </c>
      <c r="E98" s="5">
        <f>E208</f>
        <v>1973000</v>
      </c>
      <c r="F98" s="5">
        <f>F208</f>
        <v>2020000</v>
      </c>
    </row>
    <row r="99" spans="1:6" ht="14.25">
      <c r="A99" s="7" t="s">
        <v>124</v>
      </c>
      <c r="B99" s="4" t="s">
        <v>4</v>
      </c>
      <c r="C99" s="5">
        <f>C100+C123</f>
        <v>416368000</v>
      </c>
      <c r="D99" s="5">
        <f>D100+D123</f>
        <v>444724000</v>
      </c>
      <c r="E99" s="5">
        <f>E100+E123</f>
        <v>455834000</v>
      </c>
      <c r="F99" s="5">
        <f>F100+F123</f>
        <v>466784000</v>
      </c>
    </row>
    <row r="100" spans="1:7" ht="14.25">
      <c r="A100" s="7" t="s">
        <v>5</v>
      </c>
      <c r="B100" s="4" t="s">
        <v>6</v>
      </c>
      <c r="C100" s="5">
        <f>C101</f>
        <v>238144000</v>
      </c>
      <c r="D100" s="5">
        <f>D101</f>
        <v>238800000</v>
      </c>
      <c r="E100" s="5">
        <f>E101</f>
        <v>244762000</v>
      </c>
      <c r="F100" s="5">
        <f>F101</f>
        <v>250645000</v>
      </c>
      <c r="G100" s="9"/>
    </row>
    <row r="101" spans="1:6" ht="14.25">
      <c r="A101" s="7" t="s">
        <v>7</v>
      </c>
      <c r="B101" s="4" t="s">
        <v>8</v>
      </c>
      <c r="C101" s="5">
        <f>C102+C107</f>
        <v>238144000</v>
      </c>
      <c r="D101" s="5">
        <f>D102+D107</f>
        <v>238800000</v>
      </c>
      <c r="E101" s="5">
        <f>E102+E107</f>
        <v>244762000</v>
      </c>
      <c r="F101" s="5">
        <f>F102+F107</f>
        <v>250645000</v>
      </c>
    </row>
    <row r="102" spans="1:6" ht="14.25">
      <c r="A102" s="7" t="s">
        <v>9</v>
      </c>
      <c r="B102" s="4" t="s">
        <v>10</v>
      </c>
      <c r="C102" s="5">
        <f aca="true" t="shared" si="19" ref="C102:F104">C103</f>
        <v>300000</v>
      </c>
      <c r="D102" s="5">
        <f t="shared" si="19"/>
        <v>0</v>
      </c>
      <c r="E102" s="5">
        <f t="shared" si="19"/>
        <v>0</v>
      </c>
      <c r="F102" s="5">
        <f t="shared" si="19"/>
        <v>0</v>
      </c>
    </row>
    <row r="103" spans="1:6" ht="14.25">
      <c r="A103" s="7" t="s">
        <v>11</v>
      </c>
      <c r="B103" s="4" t="s">
        <v>12</v>
      </c>
      <c r="C103" s="5">
        <f>C104+C106</f>
        <v>300000</v>
      </c>
      <c r="D103" s="5">
        <f t="shared" si="19"/>
        <v>0</v>
      </c>
      <c r="E103" s="5">
        <f t="shared" si="19"/>
        <v>0</v>
      </c>
      <c r="F103" s="5">
        <f t="shared" si="19"/>
        <v>0</v>
      </c>
    </row>
    <row r="104" spans="1:6" ht="14.25">
      <c r="A104" s="7" t="s">
        <v>13</v>
      </c>
      <c r="B104" s="4" t="s">
        <v>14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</row>
    <row r="105" spans="1:6" ht="14.25">
      <c r="A105" s="7" t="s">
        <v>15</v>
      </c>
      <c r="B105" s="4" t="s">
        <v>16</v>
      </c>
      <c r="C105" s="5"/>
      <c r="D105" s="5"/>
      <c r="E105" s="5"/>
      <c r="F105" s="5"/>
    </row>
    <row r="106" spans="1:6" ht="14.25">
      <c r="A106" s="7" t="s">
        <v>429</v>
      </c>
      <c r="B106" s="4" t="s">
        <v>430</v>
      </c>
      <c r="C106" s="5">
        <v>300000</v>
      </c>
      <c r="D106" s="5"/>
      <c r="E106" s="5"/>
      <c r="F106" s="5"/>
    </row>
    <row r="107" spans="1:6" ht="14.25">
      <c r="A107" s="7" t="s">
        <v>17</v>
      </c>
      <c r="B107" s="4" t="s">
        <v>18</v>
      </c>
      <c r="C107" s="5">
        <f>C108+C119+C117</f>
        <v>237844000</v>
      </c>
      <c r="D107" s="5">
        <f>D108+D119+D117</f>
        <v>238800000</v>
      </c>
      <c r="E107" s="5">
        <f>E108+E119+E117</f>
        <v>244762000</v>
      </c>
      <c r="F107" s="5">
        <f>F108+F119+F117</f>
        <v>250645000</v>
      </c>
    </row>
    <row r="108" spans="1:6" ht="39.75">
      <c r="A108" s="7" t="s">
        <v>125</v>
      </c>
      <c r="B108" s="4" t="s">
        <v>20</v>
      </c>
      <c r="C108" s="5">
        <f>C109+C111+C112+C113+C114+C110</f>
        <v>240800000</v>
      </c>
      <c r="D108" s="5">
        <f>D109+D111+D112+D113+D114+D110</f>
        <v>240445000</v>
      </c>
      <c r="E108" s="5">
        <f>E109+E111+E112+E113+E114+E110</f>
        <v>246447000</v>
      </c>
      <c r="F108" s="5">
        <f>F109+F111+F112+F113+F114+F110</f>
        <v>252371000</v>
      </c>
    </row>
    <row r="109" spans="1:6" ht="14.25">
      <c r="A109" s="7" t="s">
        <v>21</v>
      </c>
      <c r="B109" s="4" t="s">
        <v>22</v>
      </c>
      <c r="C109" s="5">
        <v>2046000</v>
      </c>
      <c r="D109" s="5">
        <v>1966000</v>
      </c>
      <c r="E109" s="5">
        <v>2015000</v>
      </c>
      <c r="F109" s="5">
        <v>2063000</v>
      </c>
    </row>
    <row r="110" spans="1:6" ht="14.25">
      <c r="A110" s="7" t="s">
        <v>374</v>
      </c>
      <c r="B110" s="4" t="s">
        <v>375</v>
      </c>
      <c r="C110" s="5"/>
      <c r="D110" s="5"/>
      <c r="E110" s="5"/>
      <c r="F110" s="5"/>
    </row>
    <row r="111" spans="1:6" ht="14.25">
      <c r="A111" s="7" t="s">
        <v>23</v>
      </c>
      <c r="B111" s="4" t="s">
        <v>24</v>
      </c>
      <c r="C111" s="5">
        <v>63000</v>
      </c>
      <c r="D111" s="5">
        <v>66000</v>
      </c>
      <c r="E111" s="5">
        <v>68000</v>
      </c>
      <c r="F111" s="5">
        <v>69000</v>
      </c>
    </row>
    <row r="112" spans="1:6" ht="14.25">
      <c r="A112" s="7" t="s">
        <v>25</v>
      </c>
      <c r="B112" s="4" t="s">
        <v>26</v>
      </c>
      <c r="C112" s="5">
        <v>181803000</v>
      </c>
      <c r="D112" s="5">
        <v>181749000</v>
      </c>
      <c r="E112" s="5">
        <v>186284000</v>
      </c>
      <c r="F112" s="5">
        <v>190765000</v>
      </c>
    </row>
    <row r="113" spans="1:6" ht="27">
      <c r="A113" s="7" t="s">
        <v>27</v>
      </c>
      <c r="B113" s="4" t="s">
        <v>28</v>
      </c>
      <c r="C113" s="5">
        <v>55246000</v>
      </c>
      <c r="D113" s="5">
        <v>55424000</v>
      </c>
      <c r="E113" s="5">
        <v>56809000</v>
      </c>
      <c r="F113" s="5">
        <v>58173000</v>
      </c>
    </row>
    <row r="114" spans="1:6" ht="14.25">
      <c r="A114" s="7" t="s">
        <v>29</v>
      </c>
      <c r="B114" s="4" t="s">
        <v>30</v>
      </c>
      <c r="C114" s="5">
        <v>1642000</v>
      </c>
      <c r="D114" s="5">
        <v>1240000</v>
      </c>
      <c r="E114" s="5">
        <v>1271000</v>
      </c>
      <c r="F114" s="5">
        <v>1301000</v>
      </c>
    </row>
    <row r="115" spans="1:6" ht="14.25">
      <c r="A115" s="7" t="s">
        <v>411</v>
      </c>
      <c r="B115" s="4" t="s">
        <v>413</v>
      </c>
      <c r="C115" s="5"/>
      <c r="D115" s="5"/>
      <c r="E115" s="5"/>
      <c r="F115" s="5"/>
    </row>
    <row r="116" spans="1:6" ht="14.25">
      <c r="A116" s="7" t="s">
        <v>412</v>
      </c>
      <c r="B116" s="4" t="s">
        <v>414</v>
      </c>
      <c r="C116" s="5"/>
      <c r="D116" s="5"/>
      <c r="E116" s="5"/>
      <c r="F116" s="5"/>
    </row>
    <row r="117" spans="1:6" ht="14.25">
      <c r="A117" s="7" t="s">
        <v>399</v>
      </c>
      <c r="B117" s="4" t="s">
        <v>400</v>
      </c>
      <c r="C117" s="5">
        <f>C118</f>
        <v>0</v>
      </c>
      <c r="D117" s="5">
        <f>D118</f>
        <v>76000</v>
      </c>
      <c r="E117" s="5">
        <f>E118</f>
        <v>78000</v>
      </c>
      <c r="F117" s="5">
        <f>F118</f>
        <v>79000</v>
      </c>
    </row>
    <row r="118" spans="1:6" ht="14.25">
      <c r="A118" s="7" t="s">
        <v>193</v>
      </c>
      <c r="B118" s="4" t="s">
        <v>401</v>
      </c>
      <c r="C118" s="5"/>
      <c r="D118" s="5">
        <v>76000</v>
      </c>
      <c r="E118" s="5">
        <v>78000</v>
      </c>
      <c r="F118" s="5">
        <v>79000</v>
      </c>
    </row>
    <row r="119" spans="1:6" ht="14.25">
      <c r="A119" s="7" t="s">
        <v>126</v>
      </c>
      <c r="B119" s="4" t="s">
        <v>32</v>
      </c>
      <c r="C119" s="5">
        <f>C120+C121+C122</f>
        <v>-2956000</v>
      </c>
      <c r="D119" s="5">
        <f>D120+D121+D122</f>
        <v>-1721000</v>
      </c>
      <c r="E119" s="5">
        <f>E120+E121+E122</f>
        <v>-1763000</v>
      </c>
      <c r="F119" s="5">
        <f>F120+F121+F122</f>
        <v>-1805000</v>
      </c>
    </row>
    <row r="120" spans="1:6" ht="14.25">
      <c r="A120" s="7" t="s">
        <v>33</v>
      </c>
      <c r="B120" s="4" t="s">
        <v>34</v>
      </c>
      <c r="C120" s="5">
        <v>15000</v>
      </c>
      <c r="D120" s="5"/>
      <c r="E120" s="5"/>
      <c r="F120" s="5"/>
    </row>
    <row r="121" spans="1:6" ht="27">
      <c r="A121" s="7" t="s">
        <v>127</v>
      </c>
      <c r="B121" s="4" t="s">
        <v>36</v>
      </c>
      <c r="C121" s="5">
        <v>-2996000</v>
      </c>
      <c r="D121" s="5">
        <v>-1793000</v>
      </c>
      <c r="E121" s="5">
        <v>-1837000</v>
      </c>
      <c r="F121" s="5">
        <v>-1881000</v>
      </c>
    </row>
    <row r="122" spans="1:6" ht="14.25">
      <c r="A122" s="7" t="s">
        <v>39</v>
      </c>
      <c r="B122" s="4" t="s">
        <v>40</v>
      </c>
      <c r="C122" s="5">
        <v>25000</v>
      </c>
      <c r="D122" s="5">
        <v>72000</v>
      </c>
      <c r="E122" s="5">
        <v>74000</v>
      </c>
      <c r="F122" s="5">
        <v>76000</v>
      </c>
    </row>
    <row r="123" spans="1:6" ht="14.25">
      <c r="A123" s="7" t="s">
        <v>47</v>
      </c>
      <c r="B123" s="4" t="s">
        <v>48</v>
      </c>
      <c r="C123" s="5">
        <f>C124</f>
        <v>178224000</v>
      </c>
      <c r="D123" s="5">
        <f>D124</f>
        <v>205924000</v>
      </c>
      <c r="E123" s="5">
        <f>E124</f>
        <v>211072000</v>
      </c>
      <c r="F123" s="5">
        <f>F124</f>
        <v>216139000</v>
      </c>
    </row>
    <row r="124" spans="1:7" ht="14.25">
      <c r="A124" s="7" t="s">
        <v>49</v>
      </c>
      <c r="B124" s="4" t="s">
        <v>50</v>
      </c>
      <c r="C124" s="5">
        <f>C127+C125</f>
        <v>178224000</v>
      </c>
      <c r="D124" s="5">
        <f>D127+D125</f>
        <v>205924000</v>
      </c>
      <c r="E124" s="5">
        <f>E127+E125</f>
        <v>211072000</v>
      </c>
      <c r="F124" s="5">
        <f>F127+F125</f>
        <v>216139000</v>
      </c>
      <c r="G124" s="9"/>
    </row>
    <row r="125" spans="1:6" ht="14.25">
      <c r="A125" s="7" t="s">
        <v>51</v>
      </c>
      <c r="B125" s="4" t="s">
        <v>52</v>
      </c>
      <c r="C125" s="5">
        <f>C126</f>
        <v>3000</v>
      </c>
      <c r="D125" s="5">
        <f>D126</f>
        <v>630000</v>
      </c>
      <c r="E125" s="5">
        <f>E126</f>
        <v>646000</v>
      </c>
      <c r="F125" s="5">
        <f>F126</f>
        <v>662000</v>
      </c>
    </row>
    <row r="126" spans="1:6" ht="14.25">
      <c r="A126" s="7" t="s">
        <v>405</v>
      </c>
      <c r="B126" s="20">
        <v>421082</v>
      </c>
      <c r="C126" s="5">
        <v>3000</v>
      </c>
      <c r="D126" s="5">
        <v>630000</v>
      </c>
      <c r="E126" s="5">
        <v>646000</v>
      </c>
      <c r="F126" s="5">
        <v>662000</v>
      </c>
    </row>
    <row r="127" spans="1:7" ht="14.25">
      <c r="A127" s="7" t="s">
        <v>128</v>
      </c>
      <c r="B127" s="4" t="s">
        <v>55</v>
      </c>
      <c r="C127" s="5">
        <f>C128+C129+C130+C131</f>
        <v>178221000</v>
      </c>
      <c r="D127" s="5">
        <f>D128+D129+D130+D131</f>
        <v>205294000</v>
      </c>
      <c r="E127" s="5">
        <f>E128+E129+E130+E131</f>
        <v>210426000</v>
      </c>
      <c r="F127" s="5">
        <f>F128+F129+F130+F131</f>
        <v>215477000</v>
      </c>
      <c r="G127" s="9"/>
    </row>
    <row r="128" spans="1:6" ht="14.25">
      <c r="A128" s="7" t="s">
        <v>56</v>
      </c>
      <c r="B128" s="4" t="s">
        <v>57</v>
      </c>
      <c r="C128" s="5">
        <v>38813000</v>
      </c>
      <c r="D128" s="5">
        <v>51295000</v>
      </c>
      <c r="E128" s="5">
        <v>52577000</v>
      </c>
      <c r="F128" s="5">
        <v>53839000</v>
      </c>
    </row>
    <row r="129" spans="1:6" ht="14.25">
      <c r="A129" s="7" t="s">
        <v>58</v>
      </c>
      <c r="B129" s="4" t="s">
        <v>59</v>
      </c>
      <c r="C129" s="5">
        <v>2500000</v>
      </c>
      <c r="D129" s="5">
        <v>3431000</v>
      </c>
      <c r="E129" s="5">
        <v>3517000</v>
      </c>
      <c r="F129" s="5">
        <v>3602000</v>
      </c>
    </row>
    <row r="130" spans="1:6" ht="27">
      <c r="A130" s="7" t="s">
        <v>70</v>
      </c>
      <c r="B130" s="4" t="s">
        <v>71</v>
      </c>
      <c r="C130" s="5">
        <v>136875000</v>
      </c>
      <c r="D130" s="5">
        <v>143040000</v>
      </c>
      <c r="E130" s="5">
        <v>146616000</v>
      </c>
      <c r="F130" s="5">
        <v>150135000</v>
      </c>
    </row>
    <row r="131" spans="1:6" ht="14.25">
      <c r="A131" s="7" t="s">
        <v>405</v>
      </c>
      <c r="B131" s="20">
        <v>431040</v>
      </c>
      <c r="C131" s="5">
        <v>33000</v>
      </c>
      <c r="D131" s="5">
        <v>7528000</v>
      </c>
      <c r="E131" s="5">
        <v>7716000</v>
      </c>
      <c r="F131" s="5">
        <v>7901000</v>
      </c>
    </row>
    <row r="132" spans="1:6" ht="27">
      <c r="A132" s="7" t="s">
        <v>129</v>
      </c>
      <c r="B132" s="4" t="s">
        <v>77</v>
      </c>
      <c r="C132" s="5">
        <f>C134+C142+C148+C140</f>
        <v>416368000</v>
      </c>
      <c r="D132" s="5">
        <f>D134+D142+D148+D140</f>
        <v>444724000</v>
      </c>
      <c r="E132" s="5">
        <f>E134+E142+E148+E140</f>
        <v>455834000</v>
      </c>
      <c r="F132" s="5">
        <f>F134+F142+F148+F140</f>
        <v>466784000</v>
      </c>
    </row>
    <row r="133" spans="1:6" ht="14.25">
      <c r="A133" s="7" t="s">
        <v>130</v>
      </c>
      <c r="B133" s="4" t="s">
        <v>115</v>
      </c>
      <c r="C133" s="5">
        <f>C134</f>
        <v>9003000</v>
      </c>
      <c r="D133" s="5">
        <f>D134</f>
        <v>9759000</v>
      </c>
      <c r="E133" s="5">
        <f>E134</f>
        <v>9996000</v>
      </c>
      <c r="F133" s="5">
        <f>F134</f>
        <v>10246000</v>
      </c>
    </row>
    <row r="134" spans="1:6" ht="14.25">
      <c r="A134" s="7" t="s">
        <v>116</v>
      </c>
      <c r="B134" s="4" t="s">
        <v>117</v>
      </c>
      <c r="C134" s="5">
        <f>C135+C136+C137</f>
        <v>9003000</v>
      </c>
      <c r="D134" s="5">
        <f>D135+D136+D137</f>
        <v>9759000</v>
      </c>
      <c r="E134" s="5">
        <f>E135+E136+E137</f>
        <v>9996000</v>
      </c>
      <c r="F134" s="5">
        <f>F135+F136+F137</f>
        <v>10246000</v>
      </c>
    </row>
    <row r="135" spans="1:6" ht="14.25">
      <c r="A135" s="7" t="s">
        <v>78</v>
      </c>
      <c r="B135" s="4" t="s">
        <v>79</v>
      </c>
      <c r="C135" s="5">
        <v>8580000</v>
      </c>
      <c r="D135" s="5">
        <v>9300000</v>
      </c>
      <c r="E135" s="5">
        <v>9529000</v>
      </c>
      <c r="F135" s="5">
        <v>9760000</v>
      </c>
    </row>
    <row r="136" spans="1:6" ht="27">
      <c r="A136" s="7" t="s">
        <v>80</v>
      </c>
      <c r="B136" s="4" t="s">
        <v>81</v>
      </c>
      <c r="C136" s="5">
        <v>300000</v>
      </c>
      <c r="D136" s="5">
        <v>332000</v>
      </c>
      <c r="E136" s="5">
        <v>337000</v>
      </c>
      <c r="F136" s="5">
        <v>353000</v>
      </c>
    </row>
    <row r="137" spans="1:6" ht="27">
      <c r="A137" s="7" t="s">
        <v>82</v>
      </c>
      <c r="B137" s="4" t="s">
        <v>83</v>
      </c>
      <c r="C137" s="5">
        <f>C138</f>
        <v>123000</v>
      </c>
      <c r="D137" s="5">
        <f>D138</f>
        <v>127000</v>
      </c>
      <c r="E137" s="5">
        <f>E138</f>
        <v>130000</v>
      </c>
      <c r="F137" s="5">
        <f>F138</f>
        <v>133000</v>
      </c>
    </row>
    <row r="138" spans="1:6" ht="14.25">
      <c r="A138" s="7" t="s">
        <v>86</v>
      </c>
      <c r="B138" s="4" t="s">
        <v>87</v>
      </c>
      <c r="C138" s="5">
        <v>123000</v>
      </c>
      <c r="D138" s="5">
        <v>127000</v>
      </c>
      <c r="E138" s="5">
        <v>130000</v>
      </c>
      <c r="F138" s="5">
        <v>133000</v>
      </c>
    </row>
    <row r="139" spans="1:6" ht="14.25">
      <c r="A139" s="7" t="s">
        <v>118</v>
      </c>
      <c r="B139" s="4" t="s">
        <v>119</v>
      </c>
      <c r="C139" s="5">
        <f>C142+C148+C140</f>
        <v>407365000</v>
      </c>
      <c r="D139" s="5">
        <f>D142+D148+D140</f>
        <v>434965000</v>
      </c>
      <c r="E139" s="5">
        <f>E142+E148+E140</f>
        <v>445838000</v>
      </c>
      <c r="F139" s="5">
        <f>F142+F148+F140</f>
        <v>456538000</v>
      </c>
    </row>
    <row r="140" spans="1:6" ht="14.25">
      <c r="A140" s="7" t="s">
        <v>373</v>
      </c>
      <c r="B140" s="20">
        <v>6510</v>
      </c>
      <c r="C140" s="5">
        <f>C141</f>
        <v>0</v>
      </c>
      <c r="D140" s="5">
        <f>D141</f>
        <v>0</v>
      </c>
      <c r="E140" s="5">
        <f>E141</f>
        <v>0</v>
      </c>
      <c r="F140" s="5">
        <f>F141</f>
        <v>0</v>
      </c>
    </row>
    <row r="141" spans="1:6" ht="27">
      <c r="A141" s="7" t="s">
        <v>80</v>
      </c>
      <c r="B141" s="20">
        <v>20</v>
      </c>
      <c r="C141" s="5"/>
      <c r="D141" s="5"/>
      <c r="E141" s="5"/>
      <c r="F141" s="5"/>
    </row>
    <row r="142" spans="1:6" ht="14.25">
      <c r="A142" s="7" t="s">
        <v>120</v>
      </c>
      <c r="B142" s="4" t="s">
        <v>121</v>
      </c>
      <c r="C142" s="5">
        <f>C143+C144+C145</f>
        <v>375583000</v>
      </c>
      <c r="D142" s="5">
        <f>D143+D144+D145</f>
        <v>391978000</v>
      </c>
      <c r="E142" s="5">
        <f>E143+E144+E145</f>
        <v>401776000</v>
      </c>
      <c r="F142" s="5">
        <f>F143+F144+F145</f>
        <v>411418000</v>
      </c>
    </row>
    <row r="143" spans="1:6" ht="14.25">
      <c r="A143" s="7" t="s">
        <v>78</v>
      </c>
      <c r="B143" s="4" t="s">
        <v>79</v>
      </c>
      <c r="C143" s="5">
        <v>285428000</v>
      </c>
      <c r="D143" s="5">
        <v>302222000</v>
      </c>
      <c r="E143" s="5">
        <v>309778000</v>
      </c>
      <c r="F143" s="5">
        <v>317213000</v>
      </c>
    </row>
    <row r="144" spans="1:6" ht="27">
      <c r="A144" s="7" t="s">
        <v>80</v>
      </c>
      <c r="B144" s="4" t="s">
        <v>81</v>
      </c>
      <c r="C144" s="5">
        <v>87903000</v>
      </c>
      <c r="D144" s="5">
        <v>87063000</v>
      </c>
      <c r="E144" s="5">
        <v>89238000</v>
      </c>
      <c r="F144" s="5">
        <v>91378000</v>
      </c>
    </row>
    <row r="145" spans="1:6" ht="27">
      <c r="A145" s="7" t="s">
        <v>82</v>
      </c>
      <c r="B145" s="4" t="s">
        <v>83</v>
      </c>
      <c r="C145" s="5">
        <f>C146+C147</f>
        <v>2252000</v>
      </c>
      <c r="D145" s="5">
        <f>D146+D147</f>
        <v>2693000</v>
      </c>
      <c r="E145" s="5">
        <f>E146+E147</f>
        <v>2760000</v>
      </c>
      <c r="F145" s="5">
        <f>F146+F147</f>
        <v>2827000</v>
      </c>
    </row>
    <row r="146" spans="1:6" ht="14.25">
      <c r="A146" s="7" t="s">
        <v>84</v>
      </c>
      <c r="B146" s="4" t="s">
        <v>85</v>
      </c>
      <c r="C146" s="5"/>
      <c r="D146" s="5">
        <v>395000</v>
      </c>
      <c r="E146" s="5">
        <v>405000</v>
      </c>
      <c r="F146" s="5">
        <v>415000</v>
      </c>
    </row>
    <row r="147" spans="1:6" ht="14.25">
      <c r="A147" s="7" t="s">
        <v>86</v>
      </c>
      <c r="B147" s="4" t="s">
        <v>87</v>
      </c>
      <c r="C147" s="5">
        <v>2252000</v>
      </c>
      <c r="D147" s="5">
        <v>2298000</v>
      </c>
      <c r="E147" s="5">
        <v>2355000</v>
      </c>
      <c r="F147" s="5">
        <v>2412000</v>
      </c>
    </row>
    <row r="148" spans="1:6" ht="14.25">
      <c r="A148" s="7" t="s">
        <v>122</v>
      </c>
      <c r="B148" s="4" t="s">
        <v>123</v>
      </c>
      <c r="C148" s="5">
        <f>C149+C150+C151</f>
        <v>31782000</v>
      </c>
      <c r="D148" s="5">
        <f>D149+D150+D151</f>
        <v>42987000</v>
      </c>
      <c r="E148" s="5">
        <f>E149+E150+E151</f>
        <v>44062000</v>
      </c>
      <c r="F148" s="5">
        <f>F149+F150+F151</f>
        <v>45120000</v>
      </c>
    </row>
    <row r="149" spans="1:6" ht="14.25">
      <c r="A149" s="7" t="s">
        <v>78</v>
      </c>
      <c r="B149" s="4" t="s">
        <v>79</v>
      </c>
      <c r="C149" s="5">
        <v>27556000</v>
      </c>
      <c r="D149" s="5">
        <v>38702000</v>
      </c>
      <c r="E149" s="5">
        <v>39669000</v>
      </c>
      <c r="F149" s="5">
        <v>40623000</v>
      </c>
    </row>
    <row r="150" spans="1:6" ht="27">
      <c r="A150" s="7" t="s">
        <v>80</v>
      </c>
      <c r="B150" s="4" t="s">
        <v>81</v>
      </c>
      <c r="C150" s="5">
        <v>3876000</v>
      </c>
      <c r="D150" s="5">
        <v>3906000</v>
      </c>
      <c r="E150" s="5">
        <v>4004000</v>
      </c>
      <c r="F150" s="5">
        <v>4099000</v>
      </c>
    </row>
    <row r="151" spans="1:6" ht="27">
      <c r="A151" s="7" t="s">
        <v>82</v>
      </c>
      <c r="B151" s="4" t="s">
        <v>83</v>
      </c>
      <c r="C151" s="5">
        <f>C152</f>
        <v>350000</v>
      </c>
      <c r="D151" s="5">
        <f>D152</f>
        <v>379000</v>
      </c>
      <c r="E151" s="5">
        <f>E152</f>
        <v>389000</v>
      </c>
      <c r="F151" s="5">
        <f>F152</f>
        <v>398000</v>
      </c>
    </row>
    <row r="152" spans="1:6" ht="14.25">
      <c r="A152" s="7" t="s">
        <v>86</v>
      </c>
      <c r="B152" s="4" t="s">
        <v>87</v>
      </c>
      <c r="C152" s="5">
        <v>350000</v>
      </c>
      <c r="D152" s="5">
        <v>379000</v>
      </c>
      <c r="E152" s="5">
        <v>389000</v>
      </c>
      <c r="F152" s="5">
        <v>398000</v>
      </c>
    </row>
    <row r="153" spans="1:6" ht="27">
      <c r="A153" s="7" t="s">
        <v>131</v>
      </c>
      <c r="B153" s="4" t="s">
        <v>4</v>
      </c>
      <c r="C153" s="5">
        <f>C154+C162+C173+C159+C175</f>
        <v>58257000</v>
      </c>
      <c r="D153" s="5">
        <f>D154+D162+D173+D159+D175</f>
        <v>27166000</v>
      </c>
      <c r="E153" s="5">
        <f>E154+E162+E173+E159+E175</f>
        <v>27844000</v>
      </c>
      <c r="F153" s="5">
        <f>F154+F162+F173+F159+F175</f>
        <v>28514000</v>
      </c>
    </row>
    <row r="154" spans="1:6" ht="14.25">
      <c r="A154" s="7" t="s">
        <v>132</v>
      </c>
      <c r="B154" s="4" t="s">
        <v>6</v>
      </c>
      <c r="C154" s="5">
        <f aca="true" t="shared" si="20" ref="C154:F157">C155</f>
        <v>2996000</v>
      </c>
      <c r="D154" s="5">
        <f t="shared" si="20"/>
        <v>1793000</v>
      </c>
      <c r="E154" s="5">
        <f t="shared" si="20"/>
        <v>1837000</v>
      </c>
      <c r="F154" s="5">
        <f t="shared" si="20"/>
        <v>1881000</v>
      </c>
    </row>
    <row r="155" spans="1:6" ht="14.25">
      <c r="A155" s="7" t="s">
        <v>133</v>
      </c>
      <c r="B155" s="4" t="s">
        <v>8</v>
      </c>
      <c r="C155" s="5">
        <f t="shared" si="20"/>
        <v>2996000</v>
      </c>
      <c r="D155" s="5">
        <f t="shared" si="20"/>
        <v>1793000</v>
      </c>
      <c r="E155" s="5">
        <f t="shared" si="20"/>
        <v>1837000</v>
      </c>
      <c r="F155" s="5">
        <f t="shared" si="20"/>
        <v>1881000</v>
      </c>
    </row>
    <row r="156" spans="1:6" ht="14.25">
      <c r="A156" s="7" t="s">
        <v>134</v>
      </c>
      <c r="B156" s="4" t="s">
        <v>18</v>
      </c>
      <c r="C156" s="5">
        <f t="shared" si="20"/>
        <v>2996000</v>
      </c>
      <c r="D156" s="5">
        <f t="shared" si="20"/>
        <v>1793000</v>
      </c>
      <c r="E156" s="5">
        <f t="shared" si="20"/>
        <v>1837000</v>
      </c>
      <c r="F156" s="5">
        <f t="shared" si="20"/>
        <v>1881000</v>
      </c>
    </row>
    <row r="157" spans="1:6" ht="14.25">
      <c r="A157" s="7" t="s">
        <v>135</v>
      </c>
      <c r="B157" s="4" t="s">
        <v>32</v>
      </c>
      <c r="C157" s="5">
        <f t="shared" si="20"/>
        <v>2996000</v>
      </c>
      <c r="D157" s="5">
        <f t="shared" si="20"/>
        <v>1793000</v>
      </c>
      <c r="E157" s="5">
        <f t="shared" si="20"/>
        <v>1837000</v>
      </c>
      <c r="F157" s="5">
        <f t="shared" si="20"/>
        <v>1881000</v>
      </c>
    </row>
    <row r="158" spans="1:6" ht="14.25">
      <c r="A158" s="7" t="s">
        <v>37</v>
      </c>
      <c r="B158" s="4" t="s">
        <v>38</v>
      </c>
      <c r="C158" s="5">
        <v>2996000</v>
      </c>
      <c r="D158" s="5">
        <v>1793000</v>
      </c>
      <c r="E158" s="5">
        <v>1837000</v>
      </c>
      <c r="F158" s="5">
        <v>1881000</v>
      </c>
    </row>
    <row r="159" spans="1:6" ht="14.25">
      <c r="A159" s="7" t="s">
        <v>41</v>
      </c>
      <c r="B159" s="4" t="s">
        <v>42</v>
      </c>
      <c r="C159" s="5">
        <f aca="true" t="shared" si="21" ref="C159:F160">C160</f>
        <v>1000</v>
      </c>
      <c r="D159" s="5">
        <f t="shared" si="21"/>
        <v>0</v>
      </c>
      <c r="E159" s="5">
        <f t="shared" si="21"/>
        <v>0</v>
      </c>
      <c r="F159" s="5">
        <f t="shared" si="21"/>
        <v>0</v>
      </c>
    </row>
    <row r="160" spans="1:6" ht="14.25">
      <c r="A160" s="7" t="s">
        <v>43</v>
      </c>
      <c r="B160" s="4" t="s">
        <v>44</v>
      </c>
      <c r="C160" s="5">
        <f t="shared" si="21"/>
        <v>1000</v>
      </c>
      <c r="D160" s="5">
        <f t="shared" si="21"/>
        <v>0</v>
      </c>
      <c r="E160" s="5">
        <f t="shared" si="21"/>
        <v>0</v>
      </c>
      <c r="F160" s="5">
        <f t="shared" si="21"/>
        <v>0</v>
      </c>
    </row>
    <row r="161" spans="1:6" ht="14.25">
      <c r="A161" s="7" t="s">
        <v>45</v>
      </c>
      <c r="B161" s="4" t="s">
        <v>46</v>
      </c>
      <c r="C161" s="5">
        <v>1000</v>
      </c>
      <c r="D161" s="5"/>
      <c r="E161" s="5"/>
      <c r="F161" s="5"/>
    </row>
    <row r="162" spans="1:6" ht="14.25">
      <c r="A162" s="7" t="s">
        <v>47</v>
      </c>
      <c r="B162" s="4" t="s">
        <v>48</v>
      </c>
      <c r="C162" s="5">
        <f>C163</f>
        <v>9194000</v>
      </c>
      <c r="D162" s="5">
        <f>D163</f>
        <v>22922000</v>
      </c>
      <c r="E162" s="5">
        <f>E163</f>
        <v>23495000</v>
      </c>
      <c r="F162" s="5">
        <f>F163</f>
        <v>24060000</v>
      </c>
    </row>
    <row r="163" spans="1:6" ht="14.25">
      <c r="A163" s="7" t="s">
        <v>49</v>
      </c>
      <c r="B163" s="4" t="s">
        <v>50</v>
      </c>
      <c r="C163" s="5">
        <f>C164+C166</f>
        <v>9194000</v>
      </c>
      <c r="D163" s="5">
        <f>D164+D166</f>
        <v>22922000</v>
      </c>
      <c r="E163" s="5">
        <f>E164+E166</f>
        <v>23495000</v>
      </c>
      <c r="F163" s="5">
        <f>F164+F166</f>
        <v>24060000</v>
      </c>
    </row>
    <row r="164" spans="1:6" ht="14.25">
      <c r="A164" s="7" t="s">
        <v>136</v>
      </c>
      <c r="B164" s="4" t="s">
        <v>52</v>
      </c>
      <c r="C164" s="5">
        <f>C165</f>
        <v>0</v>
      </c>
      <c r="D164" s="5">
        <f>D165</f>
        <v>0</v>
      </c>
      <c r="E164" s="5">
        <f>E165</f>
        <v>0</v>
      </c>
      <c r="F164" s="5">
        <f>F165</f>
        <v>0</v>
      </c>
    </row>
    <row r="165" spans="1:6" ht="27">
      <c r="A165" s="7" t="s">
        <v>53</v>
      </c>
      <c r="B165" s="20">
        <v>421070</v>
      </c>
      <c r="C165" s="5">
        <v>0</v>
      </c>
      <c r="D165" s="5">
        <v>0</v>
      </c>
      <c r="E165" s="5">
        <v>0</v>
      </c>
      <c r="F165" s="5">
        <v>0</v>
      </c>
    </row>
    <row r="166" spans="1:6" ht="27">
      <c r="A166" s="7" t="s">
        <v>137</v>
      </c>
      <c r="B166" s="4" t="s">
        <v>55</v>
      </c>
      <c r="C166" s="5">
        <f>C167+C168+C172</f>
        <v>9194000</v>
      </c>
      <c r="D166" s="5">
        <f>D167+D168+D172</f>
        <v>22922000</v>
      </c>
      <c r="E166" s="5">
        <f>E167+E168+E172</f>
        <v>23495000</v>
      </c>
      <c r="F166" s="5">
        <f>F167+F168+F172</f>
        <v>24060000</v>
      </c>
    </row>
    <row r="167" spans="1:6" ht="14.25">
      <c r="A167" s="7" t="s">
        <v>60</v>
      </c>
      <c r="B167" s="4" t="s">
        <v>61</v>
      </c>
      <c r="C167" s="5">
        <v>7448000</v>
      </c>
      <c r="D167" s="5">
        <v>10479000</v>
      </c>
      <c r="E167" s="5">
        <v>10741000</v>
      </c>
      <c r="F167" s="5">
        <v>10999000</v>
      </c>
    </row>
    <row r="168" spans="1:6" ht="27">
      <c r="A168" s="7" t="s">
        <v>62</v>
      </c>
      <c r="B168" s="4" t="s">
        <v>63</v>
      </c>
      <c r="C168" s="5">
        <f>C170+C171+C169</f>
        <v>0</v>
      </c>
      <c r="D168" s="5">
        <f>D170+D171+D169</f>
        <v>10519000</v>
      </c>
      <c r="E168" s="5">
        <f>E170+E171+E169</f>
        <v>10782000</v>
      </c>
      <c r="F168" s="5">
        <f>F170+F171+F169</f>
        <v>11042000</v>
      </c>
    </row>
    <row r="169" spans="1:6" ht="27">
      <c r="A169" s="7" t="s">
        <v>371</v>
      </c>
      <c r="B169" s="4" t="s">
        <v>372</v>
      </c>
      <c r="C169" s="5"/>
      <c r="D169" s="5">
        <v>47000</v>
      </c>
      <c r="E169" s="5">
        <v>48000</v>
      </c>
      <c r="F169" s="5">
        <v>50000</v>
      </c>
    </row>
    <row r="170" spans="1:6" ht="27">
      <c r="A170" s="7" t="s">
        <v>64</v>
      </c>
      <c r="B170" s="4" t="s">
        <v>65</v>
      </c>
      <c r="C170" s="5"/>
      <c r="D170" s="5">
        <v>95000</v>
      </c>
      <c r="E170" s="5">
        <v>97000</v>
      </c>
      <c r="F170" s="5">
        <v>99000</v>
      </c>
    </row>
    <row r="171" spans="1:6" ht="14.25">
      <c r="A171" s="7" t="s">
        <v>66</v>
      </c>
      <c r="B171" s="4" t="s">
        <v>67</v>
      </c>
      <c r="C171" s="5"/>
      <c r="D171" s="5">
        <v>10377000</v>
      </c>
      <c r="E171" s="5">
        <v>10637000</v>
      </c>
      <c r="F171" s="5">
        <v>10893000</v>
      </c>
    </row>
    <row r="172" spans="1:6" ht="14.25">
      <c r="A172" s="7" t="s">
        <v>68</v>
      </c>
      <c r="B172" s="4" t="s">
        <v>69</v>
      </c>
      <c r="C172" s="5">
        <v>1746000</v>
      </c>
      <c r="D172" s="5">
        <v>1924000</v>
      </c>
      <c r="E172" s="5">
        <v>1972000</v>
      </c>
      <c r="F172" s="5">
        <v>2019000</v>
      </c>
    </row>
    <row r="173" spans="1:6" ht="14.25">
      <c r="A173" s="7" t="s">
        <v>72</v>
      </c>
      <c r="B173" s="4" t="s">
        <v>73</v>
      </c>
      <c r="C173" s="5">
        <f>C174</f>
        <v>0</v>
      </c>
      <c r="D173" s="5">
        <f>D174</f>
        <v>2451000</v>
      </c>
      <c r="E173" s="5">
        <f>E174</f>
        <v>2512000</v>
      </c>
      <c r="F173" s="5">
        <f>F174</f>
        <v>2573000</v>
      </c>
    </row>
    <row r="174" spans="1:6" ht="27">
      <c r="A174" s="7" t="s">
        <v>74</v>
      </c>
      <c r="B174" s="4" t="s">
        <v>75</v>
      </c>
      <c r="C174" s="5">
        <v>0</v>
      </c>
      <c r="D174" s="5">
        <f>2474000-23000</f>
        <v>2451000</v>
      </c>
      <c r="E174" s="5">
        <f>2536000-24000</f>
        <v>2512000</v>
      </c>
      <c r="F174" s="5">
        <f>2597000-24000</f>
        <v>2573000</v>
      </c>
    </row>
    <row r="175" spans="1:6" ht="39.75">
      <c r="A175" s="7" t="s">
        <v>376</v>
      </c>
      <c r="B175" s="4" t="s">
        <v>378</v>
      </c>
      <c r="C175" s="5">
        <f aca="true" t="shared" si="22" ref="C175:F176">C176</f>
        <v>46066000</v>
      </c>
      <c r="D175" s="5">
        <f t="shared" si="22"/>
        <v>0</v>
      </c>
      <c r="E175" s="5">
        <f t="shared" si="22"/>
        <v>0</v>
      </c>
      <c r="F175" s="5">
        <f t="shared" si="22"/>
        <v>0</v>
      </c>
    </row>
    <row r="176" spans="1:6" ht="27">
      <c r="A176" s="7" t="s">
        <v>377</v>
      </c>
      <c r="B176" s="4" t="s">
        <v>379</v>
      </c>
      <c r="C176" s="5">
        <f>C177+C178</f>
        <v>46066000</v>
      </c>
      <c r="D176" s="5">
        <f t="shared" si="22"/>
        <v>0</v>
      </c>
      <c r="E176" s="5">
        <f t="shared" si="22"/>
        <v>0</v>
      </c>
      <c r="F176" s="5">
        <f t="shared" si="22"/>
        <v>0</v>
      </c>
    </row>
    <row r="177" spans="1:6" ht="14.25">
      <c r="A177" s="7" t="s">
        <v>214</v>
      </c>
      <c r="B177" s="4" t="s">
        <v>380</v>
      </c>
      <c r="C177" s="5">
        <v>46041000</v>
      </c>
      <c r="D177" s="5">
        <f>26000-26000</f>
        <v>0</v>
      </c>
      <c r="E177" s="5">
        <f>26000-26000</f>
        <v>0</v>
      </c>
      <c r="F177" s="5">
        <f>26000-26000</f>
        <v>0</v>
      </c>
    </row>
    <row r="178" spans="1:6" ht="14.25">
      <c r="A178" s="7" t="s">
        <v>417</v>
      </c>
      <c r="B178" s="4" t="s">
        <v>428</v>
      </c>
      <c r="C178" s="5">
        <v>25000</v>
      </c>
      <c r="D178" s="5"/>
      <c r="E178" s="5"/>
      <c r="F178" s="5"/>
    </row>
    <row r="179" spans="1:6" ht="27">
      <c r="A179" s="7" t="s">
        <v>138</v>
      </c>
      <c r="B179" s="4" t="s">
        <v>77</v>
      </c>
      <c r="C179" s="5">
        <f>C181+C189+C203</f>
        <v>58279000</v>
      </c>
      <c r="D179" s="5">
        <f>D181+D189+D203</f>
        <v>27166000</v>
      </c>
      <c r="E179" s="5">
        <f>E181+E189+E203</f>
        <v>27844000</v>
      </c>
      <c r="F179" s="5">
        <f>F181+F189+F203</f>
        <v>28514000</v>
      </c>
    </row>
    <row r="180" spans="1:6" ht="14.25">
      <c r="A180" s="7" t="s">
        <v>139</v>
      </c>
      <c r="B180" s="4" t="s">
        <v>115</v>
      </c>
      <c r="C180" s="5">
        <f aca="true" t="shared" si="23" ref="C180:F184">C181</f>
        <v>153000</v>
      </c>
      <c r="D180" s="5">
        <f t="shared" si="23"/>
        <v>17000</v>
      </c>
      <c r="E180" s="5">
        <f t="shared" si="23"/>
        <v>17000</v>
      </c>
      <c r="F180" s="5">
        <f t="shared" si="23"/>
        <v>18000</v>
      </c>
    </row>
    <row r="181" spans="1:6" ht="14.25">
      <c r="A181" s="7" t="s">
        <v>116</v>
      </c>
      <c r="B181" s="4" t="s">
        <v>117</v>
      </c>
      <c r="C181" s="5">
        <f t="shared" si="23"/>
        <v>153000</v>
      </c>
      <c r="D181" s="5">
        <f t="shared" si="23"/>
        <v>17000</v>
      </c>
      <c r="E181" s="5">
        <f t="shared" si="23"/>
        <v>17000</v>
      </c>
      <c r="F181" s="5">
        <f t="shared" si="23"/>
        <v>18000</v>
      </c>
    </row>
    <row r="182" spans="1:6" ht="14.25">
      <c r="A182" s="7" t="s">
        <v>88</v>
      </c>
      <c r="B182" s="4" t="s">
        <v>89</v>
      </c>
      <c r="C182" s="5">
        <f t="shared" si="23"/>
        <v>153000</v>
      </c>
      <c r="D182" s="5">
        <f t="shared" si="23"/>
        <v>17000</v>
      </c>
      <c r="E182" s="5">
        <f t="shared" si="23"/>
        <v>17000</v>
      </c>
      <c r="F182" s="5">
        <f t="shared" si="23"/>
        <v>18000</v>
      </c>
    </row>
    <row r="183" spans="1:6" ht="14.25">
      <c r="A183" s="7" t="s">
        <v>98</v>
      </c>
      <c r="B183" s="4" t="s">
        <v>99</v>
      </c>
      <c r="C183" s="5">
        <f t="shared" si="23"/>
        <v>153000</v>
      </c>
      <c r="D183" s="5">
        <f t="shared" si="23"/>
        <v>17000</v>
      </c>
      <c r="E183" s="5">
        <f t="shared" si="23"/>
        <v>17000</v>
      </c>
      <c r="F183" s="5">
        <f t="shared" si="23"/>
        <v>18000</v>
      </c>
    </row>
    <row r="184" spans="1:6" ht="14.25">
      <c r="A184" s="7" t="s">
        <v>100</v>
      </c>
      <c r="B184" s="4" t="s">
        <v>101</v>
      </c>
      <c r="C184" s="5">
        <f t="shared" si="23"/>
        <v>153000</v>
      </c>
      <c r="D184" s="5">
        <f t="shared" si="23"/>
        <v>17000</v>
      </c>
      <c r="E184" s="5">
        <f t="shared" si="23"/>
        <v>17000</v>
      </c>
      <c r="F184" s="5">
        <f t="shared" si="23"/>
        <v>18000</v>
      </c>
    </row>
    <row r="185" spans="1:6" ht="14.25">
      <c r="A185" s="7" t="s">
        <v>102</v>
      </c>
      <c r="B185" s="4" t="s">
        <v>103</v>
      </c>
      <c r="C185" s="5">
        <f>C186+C187</f>
        <v>153000</v>
      </c>
      <c r="D185" s="5">
        <f>D186+D187</f>
        <v>17000</v>
      </c>
      <c r="E185" s="5">
        <f>E186+E187</f>
        <v>17000</v>
      </c>
      <c r="F185" s="5">
        <f>F186+F187</f>
        <v>18000</v>
      </c>
    </row>
    <row r="186" spans="1:6" ht="14.25">
      <c r="A186" s="7" t="s">
        <v>106</v>
      </c>
      <c r="B186" s="4" t="s">
        <v>107</v>
      </c>
      <c r="C186" s="5">
        <v>150000</v>
      </c>
      <c r="D186" s="5">
        <v>17000</v>
      </c>
      <c r="E186" s="5">
        <v>17000</v>
      </c>
      <c r="F186" s="5">
        <v>18000</v>
      </c>
    </row>
    <row r="187" spans="1:6" ht="14.25">
      <c r="A187" s="7" t="s">
        <v>110</v>
      </c>
      <c r="B187" s="4" t="s">
        <v>111</v>
      </c>
      <c r="C187" s="5">
        <v>3000</v>
      </c>
      <c r="D187" s="5"/>
      <c r="E187" s="5"/>
      <c r="F187" s="5"/>
    </row>
    <row r="188" spans="1:6" ht="14.25">
      <c r="A188" s="7" t="s">
        <v>118</v>
      </c>
      <c r="B188" s="4" t="s">
        <v>119</v>
      </c>
      <c r="C188" s="5">
        <f>C189+C203</f>
        <v>58126000</v>
      </c>
      <c r="D188" s="5">
        <f>D189+D203</f>
        <v>27149000</v>
      </c>
      <c r="E188" s="5">
        <f>E189+E203</f>
        <v>27827000</v>
      </c>
      <c r="F188" s="5">
        <f>F189+F203</f>
        <v>28496000</v>
      </c>
    </row>
    <row r="189" spans="1:6" ht="14.25">
      <c r="A189" s="7" t="s">
        <v>120</v>
      </c>
      <c r="B189" s="4" t="s">
        <v>121</v>
      </c>
      <c r="C189" s="5">
        <f>C190</f>
        <v>56533000</v>
      </c>
      <c r="D189" s="5">
        <f>D190</f>
        <v>25224000</v>
      </c>
      <c r="E189" s="5">
        <f>E190</f>
        <v>25854000</v>
      </c>
      <c r="F189" s="5">
        <f>F190</f>
        <v>26476000</v>
      </c>
    </row>
    <row r="190" spans="1:6" ht="14.25">
      <c r="A190" s="7" t="s">
        <v>88</v>
      </c>
      <c r="B190" s="4" t="s">
        <v>89</v>
      </c>
      <c r="C190" s="5">
        <f>C191+C195</f>
        <v>56533000</v>
      </c>
      <c r="D190" s="5">
        <f>D191+D195</f>
        <v>25224000</v>
      </c>
      <c r="E190" s="5">
        <f>E191+E195</f>
        <v>25854000</v>
      </c>
      <c r="F190" s="5">
        <f>F191+F195</f>
        <v>26476000</v>
      </c>
    </row>
    <row r="191" spans="1:6" ht="27">
      <c r="A191" s="7" t="s">
        <v>90</v>
      </c>
      <c r="B191" s="4" t="s">
        <v>91</v>
      </c>
      <c r="C191" s="5">
        <f>C192</f>
        <v>46066000</v>
      </c>
      <c r="D191" s="5">
        <f>D192</f>
        <v>3882000</v>
      </c>
      <c r="E191" s="5">
        <f>E192</f>
        <v>3979000</v>
      </c>
      <c r="F191" s="5">
        <f>F192</f>
        <v>4075000</v>
      </c>
    </row>
    <row r="192" spans="1:6" ht="14.25">
      <c r="A192" s="7" t="s">
        <v>92</v>
      </c>
      <c r="B192" s="4" t="s">
        <v>93</v>
      </c>
      <c r="C192" s="5">
        <f>C193+C194</f>
        <v>46066000</v>
      </c>
      <c r="D192" s="5">
        <f>D193+D194</f>
        <v>3882000</v>
      </c>
      <c r="E192" s="5">
        <f>E193+E194</f>
        <v>3979000</v>
      </c>
      <c r="F192" s="5">
        <f>F193+F194</f>
        <v>4075000</v>
      </c>
    </row>
    <row r="193" spans="1:6" ht="14.25">
      <c r="A193" s="7" t="s">
        <v>94</v>
      </c>
      <c r="B193" s="4" t="s">
        <v>95</v>
      </c>
      <c r="C193" s="5"/>
      <c r="D193" s="5"/>
      <c r="E193" s="5"/>
      <c r="F193" s="5"/>
    </row>
    <row r="194" spans="1:6" ht="14.25">
      <c r="A194" s="7" t="s">
        <v>96</v>
      </c>
      <c r="B194" s="4" t="s">
        <v>97</v>
      </c>
      <c r="C194" s="5">
        <v>46066000</v>
      </c>
      <c r="D194" s="5">
        <v>3882000</v>
      </c>
      <c r="E194" s="5">
        <v>3979000</v>
      </c>
      <c r="F194" s="5">
        <v>4075000</v>
      </c>
    </row>
    <row r="195" spans="1:6" ht="14.25">
      <c r="A195" s="7" t="s">
        <v>98</v>
      </c>
      <c r="B195" s="4" t="s">
        <v>99</v>
      </c>
      <c r="C195" s="5">
        <f>C196</f>
        <v>10467000</v>
      </c>
      <c r="D195" s="5">
        <f>D196</f>
        <v>21342000</v>
      </c>
      <c r="E195" s="5">
        <f>E196</f>
        <v>21875000</v>
      </c>
      <c r="F195" s="5">
        <f>F196</f>
        <v>22401000</v>
      </c>
    </row>
    <row r="196" spans="1:6" ht="14.25">
      <c r="A196" s="7" t="s">
        <v>100</v>
      </c>
      <c r="B196" s="4" t="s">
        <v>101</v>
      </c>
      <c r="C196" s="5">
        <f>C197+C202</f>
        <v>10467000</v>
      </c>
      <c r="D196" s="5">
        <f>D197+D202</f>
        <v>21342000</v>
      </c>
      <c r="E196" s="5">
        <f>E197+E202</f>
        <v>21875000</v>
      </c>
      <c r="F196" s="5">
        <f>F197+F202</f>
        <v>22401000</v>
      </c>
    </row>
    <row r="197" spans="1:6" ht="14.25">
      <c r="A197" s="7" t="s">
        <v>102</v>
      </c>
      <c r="B197" s="4" t="s">
        <v>103</v>
      </c>
      <c r="C197" s="5">
        <f>C198+C199+C201+C200</f>
        <v>9287000</v>
      </c>
      <c r="D197" s="5">
        <f>D198+D199+D201+D200</f>
        <v>16777000</v>
      </c>
      <c r="E197" s="5">
        <f>E198+E199+E201+E200</f>
        <v>17196000</v>
      </c>
      <c r="F197" s="5">
        <f>F198+F199+F201+F200</f>
        <v>17610000</v>
      </c>
    </row>
    <row r="198" spans="1:6" ht="14.25">
      <c r="A198" s="7" t="s">
        <v>104</v>
      </c>
      <c r="B198" s="4" t="s">
        <v>105</v>
      </c>
      <c r="C198" s="5">
        <v>2427000</v>
      </c>
      <c r="D198" s="5">
        <v>14284000</v>
      </c>
      <c r="E198" s="5">
        <v>14641000</v>
      </c>
      <c r="F198" s="5">
        <v>14993000</v>
      </c>
    </row>
    <row r="199" spans="1:6" ht="14.25">
      <c r="A199" s="7" t="s">
        <v>106</v>
      </c>
      <c r="B199" s="4" t="s">
        <v>107</v>
      </c>
      <c r="C199" s="5">
        <v>4784000</v>
      </c>
      <c r="D199" s="5">
        <v>1646000</v>
      </c>
      <c r="E199" s="5">
        <v>1687000</v>
      </c>
      <c r="F199" s="5">
        <v>1728000</v>
      </c>
    </row>
    <row r="200" spans="1:6" ht="14.25">
      <c r="A200" s="7" t="s">
        <v>108</v>
      </c>
      <c r="B200" s="4" t="s">
        <v>109</v>
      </c>
      <c r="C200" s="5">
        <v>480000</v>
      </c>
      <c r="D200" s="5"/>
      <c r="E200" s="5"/>
      <c r="F200" s="5"/>
    </row>
    <row r="201" spans="1:6" ht="14.25">
      <c r="A201" s="7" t="s">
        <v>110</v>
      </c>
      <c r="B201" s="4" t="s">
        <v>111</v>
      </c>
      <c r="C201" s="5">
        <v>1596000</v>
      </c>
      <c r="D201" s="5">
        <v>847000</v>
      </c>
      <c r="E201" s="5">
        <v>868000</v>
      </c>
      <c r="F201" s="5">
        <v>889000</v>
      </c>
    </row>
    <row r="202" spans="1:6" ht="14.25">
      <c r="A202" s="7" t="s">
        <v>112</v>
      </c>
      <c r="B202" s="4" t="s">
        <v>113</v>
      </c>
      <c r="C202" s="5">
        <v>1180000</v>
      </c>
      <c r="D202" s="5">
        <v>4565000</v>
      </c>
      <c r="E202" s="5">
        <v>4679000</v>
      </c>
      <c r="F202" s="5">
        <v>4791000</v>
      </c>
    </row>
    <row r="203" spans="1:6" ht="14.25">
      <c r="A203" s="7" t="s">
        <v>122</v>
      </c>
      <c r="B203" s="4" t="s">
        <v>123</v>
      </c>
      <c r="C203" s="5">
        <f aca="true" t="shared" si="24" ref="C203:F206">C204</f>
        <v>1593000</v>
      </c>
      <c r="D203" s="5">
        <f t="shared" si="24"/>
        <v>1925000</v>
      </c>
      <c r="E203" s="5">
        <f t="shared" si="24"/>
        <v>1973000</v>
      </c>
      <c r="F203" s="5">
        <f t="shared" si="24"/>
        <v>2020000</v>
      </c>
    </row>
    <row r="204" spans="1:6" ht="14.25">
      <c r="A204" s="7" t="s">
        <v>88</v>
      </c>
      <c r="B204" s="4" t="s">
        <v>89</v>
      </c>
      <c r="C204" s="5">
        <f t="shared" si="24"/>
        <v>1593000</v>
      </c>
      <c r="D204" s="5">
        <f t="shared" si="24"/>
        <v>1925000</v>
      </c>
      <c r="E204" s="5">
        <f t="shared" si="24"/>
        <v>1973000</v>
      </c>
      <c r="F204" s="5">
        <f t="shared" si="24"/>
        <v>2020000</v>
      </c>
    </row>
    <row r="205" spans="1:6" ht="14.25">
      <c r="A205" s="7" t="s">
        <v>98</v>
      </c>
      <c r="B205" s="4" t="s">
        <v>99</v>
      </c>
      <c r="C205" s="5">
        <f t="shared" si="24"/>
        <v>1593000</v>
      </c>
      <c r="D205" s="5">
        <f t="shared" si="24"/>
        <v>1925000</v>
      </c>
      <c r="E205" s="5">
        <f t="shared" si="24"/>
        <v>1973000</v>
      </c>
      <c r="F205" s="5">
        <f t="shared" si="24"/>
        <v>2020000</v>
      </c>
    </row>
    <row r="206" spans="1:6" ht="14.25">
      <c r="A206" s="7" t="s">
        <v>100</v>
      </c>
      <c r="B206" s="4" t="s">
        <v>101</v>
      </c>
      <c r="C206" s="5">
        <f t="shared" si="24"/>
        <v>1593000</v>
      </c>
      <c r="D206" s="5">
        <f t="shared" si="24"/>
        <v>1925000</v>
      </c>
      <c r="E206" s="5">
        <f t="shared" si="24"/>
        <v>1973000</v>
      </c>
      <c r="F206" s="5">
        <f t="shared" si="24"/>
        <v>2020000</v>
      </c>
    </row>
    <row r="207" spans="1:6" ht="14.25">
      <c r="A207" s="7" t="s">
        <v>102</v>
      </c>
      <c r="B207" s="4" t="s">
        <v>103</v>
      </c>
      <c r="C207" s="5">
        <f>C208</f>
        <v>1593000</v>
      </c>
      <c r="D207" s="5">
        <f>D208</f>
        <v>1925000</v>
      </c>
      <c r="E207" s="5">
        <f>E208</f>
        <v>1973000</v>
      </c>
      <c r="F207" s="5">
        <f>F208</f>
        <v>2020000</v>
      </c>
    </row>
    <row r="208" spans="1:6" ht="14.25">
      <c r="A208" s="7" t="s">
        <v>110</v>
      </c>
      <c r="B208" s="4" t="s">
        <v>111</v>
      </c>
      <c r="C208" s="5">
        <v>1593000</v>
      </c>
      <c r="D208" s="5">
        <v>1925000</v>
      </c>
      <c r="E208" s="5">
        <v>1973000</v>
      </c>
      <c r="F208" s="5">
        <v>2020000</v>
      </c>
    </row>
    <row r="209" spans="1:6" s="10" customFormat="1" ht="12.75">
      <c r="A209" s="13" t="s">
        <v>358</v>
      </c>
      <c r="B209" s="14" t="s">
        <v>359</v>
      </c>
      <c r="C209" s="17">
        <f>C153-C179</f>
        <v>-22000</v>
      </c>
      <c r="D209" s="17">
        <f>D153-D179</f>
        <v>0</v>
      </c>
      <c r="E209" s="17">
        <f>E153-E179</f>
        <v>0</v>
      </c>
      <c r="F209" s="17">
        <f>F153-F179</f>
        <v>0</v>
      </c>
    </row>
    <row r="210" spans="1:6" s="10" customFormat="1" ht="12.75">
      <c r="A210" s="13" t="s">
        <v>360</v>
      </c>
      <c r="B210" s="14" t="s">
        <v>361</v>
      </c>
      <c r="C210" s="17">
        <f>C99-C132</f>
        <v>0</v>
      </c>
      <c r="D210" s="17">
        <f>D99-D132</f>
        <v>0</v>
      </c>
      <c r="E210" s="17">
        <f>E99-E132</f>
        <v>0</v>
      </c>
      <c r="F210" s="17">
        <f>F99-F132</f>
        <v>0</v>
      </c>
    </row>
    <row r="211" spans="1:6" s="10" customFormat="1" ht="12.75">
      <c r="A211" s="13" t="s">
        <v>362</v>
      </c>
      <c r="B211" s="14" t="s">
        <v>363</v>
      </c>
      <c r="C211" s="17">
        <f>C4-C54</f>
        <v>-22000</v>
      </c>
      <c r="D211" s="17">
        <f>D4-D54</f>
        <v>0</v>
      </c>
      <c r="E211" s="17">
        <f>E4-E54</f>
        <v>0</v>
      </c>
      <c r="F211" s="17">
        <f>F4-F54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2021-04-16T07:58:06Z</cp:lastPrinted>
  <dcterms:created xsi:type="dcterms:W3CDTF">2019-04-12T06:27:48Z</dcterms:created>
  <dcterms:modified xsi:type="dcterms:W3CDTF">2021-04-16T11:36:59Z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