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7'!$A$4:$K$4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<sst xmlns="http://schemas.openxmlformats.org/spreadsheetml/2006/main" count="421" uniqueCount="245">
  <si>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</si>
  <si>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</si>
  <si>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</si>
  <si>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</si>
  <si>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</si>
  <si>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</si>
  <si>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</si>
  <si>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</si>
  <si>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</si>
  <si>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</si>
  <si>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</si>
  <si>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</si>
  <si>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</si>
  <si>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</si>
  <si>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</si>
  <si>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</si>
  <si>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</si>
  <si>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</si>
  <si>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</si>
  <si>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</si>
  <si>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</si>
  <si>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</si>
  <si>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</si>
  <si>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</si>
  <si>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</si>
  <si>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</si>
  <si>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</si>
  <si>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</si>
  <si>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</si>
  <si>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</si>
  <si>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</si>
  <si>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</si>
  <si>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</si>
  <si>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</si>
  <si>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</si>
  <si>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</si>
  <si>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</si>
  <si>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</si>
  <si>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</si>
  <si>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</si>
  <si>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</si>
  <si>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</si>
  <si>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</si>
  <si>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</si>
  <si>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</si>
  <si>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</si>
  <si>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</si>
  <si>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</si>
  <si>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</si>
  <si>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</si>
  <si>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</si>
  <si>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</si>
  <si>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</si>
  <si>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</si>
  <si>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</si>
  <si>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</si>
  <si>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</si>
  <si>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</si>
  <si>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</si>
  <si>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</si>
  <si>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</si>
  <si>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</si>
  <si>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</si>
  <si>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</si>
  <si>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</si>
  <si>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</si>
  <si>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container depozitare antifoc</t>
  </si>
  <si>
    <t>mașină de șters marcaje</t>
  </si>
  <si>
    <t>atașamete încărcător frontal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</si>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</sst>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view="pageLayout" showRuler="0" workbookViewId="0" topLeftCell="A1">
      <selection activeCell="G21" sqref="G2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1" customWidth="1"/>
    <col min="8" max="8" width="15.28125" style="31" customWidth="1"/>
    <col min="9" max="9" width="10.140625" style="31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7" t="s">
        <v>0</v>
      </c>
      <c r="B2" s="128" t="s">
        <v>1</v>
      </c>
      <c r="C2" s="127" t="s">
        <v>2</v>
      </c>
      <c r="D2" s="127" t="s">
        <v>3</v>
      </c>
      <c r="E2" s="127" t="s">
        <v>227</v>
      </c>
      <c r="F2" s="127" t="s">
        <v>206</v>
      </c>
      <c r="G2" s="127" t="s">
        <v>4</v>
      </c>
      <c r="H2" s="127" t="s">
        <v>5</v>
      </c>
      <c r="I2" s="127"/>
    </row>
    <row r="3" spans="1:9" ht="40.5" customHeight="1">
      <c r="A3" s="127"/>
      <c r="B3" s="128"/>
      <c r="C3" s="129"/>
      <c r="D3" s="129"/>
      <c r="E3" s="129"/>
      <c r="F3" s="129"/>
      <c r="G3" s="127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11" ht="12.75">
      <c r="A5" s="10"/>
      <c r="B5" s="11" t="s">
        <v>8</v>
      </c>
      <c r="C5" s="12"/>
      <c r="D5" s="10"/>
      <c r="E5" s="113">
        <f>E6+E69+E127+E173+E180+E67</f>
        <v>117209000</v>
      </c>
      <c r="F5" s="113">
        <f>F6+F69+F127+F173+F180+F67</f>
        <v>278000</v>
      </c>
      <c r="G5" s="13">
        <f>G6+G69+G127+G173+G180+G67</f>
        <v>117487000</v>
      </c>
      <c r="H5" s="13">
        <f>H6+H69+H127+H173+H180+H67</f>
        <v>106060000</v>
      </c>
      <c r="I5" s="13">
        <f>I6+I69+I127+I173+I180+I67</f>
        <v>11427000</v>
      </c>
      <c r="J5" s="121"/>
      <c r="K5" s="121"/>
    </row>
    <row r="6" spans="1:11" ht="12.75">
      <c r="A6" s="14"/>
      <c r="B6" s="15" t="s">
        <v>9</v>
      </c>
      <c r="C6" s="16"/>
      <c r="D6" s="17"/>
      <c r="E6" s="110">
        <f>E28+E43+E22+E63+E7</f>
        <v>72081000</v>
      </c>
      <c r="F6" s="110">
        <f>F28+F43+F22+F63+F7</f>
        <v>278000</v>
      </c>
      <c r="G6" s="110">
        <f>G28+G43+G22+G63+G7</f>
        <v>72359000</v>
      </c>
      <c r="H6" s="110">
        <f>H28+H43+H22+H63+H7</f>
        <v>72359000</v>
      </c>
      <c r="I6" s="110">
        <f>I28+I43+I22+I63+I7</f>
        <v>0</v>
      </c>
      <c r="J6" s="121"/>
      <c r="K6" s="121"/>
    </row>
    <row r="7" spans="1:11" s="22" customFormat="1" ht="12.75">
      <c r="A7" s="19"/>
      <c r="B7" s="20" t="s">
        <v>10</v>
      </c>
      <c r="C7" s="8"/>
      <c r="D7" s="21"/>
      <c r="E7" s="111">
        <f>SUM(E8:E21)</f>
        <v>5015000</v>
      </c>
      <c r="F7" s="111">
        <f>SUM(F8:F21)</f>
        <v>15000</v>
      </c>
      <c r="G7" s="111">
        <f>SUM(G8:G21)</f>
        <v>5030000</v>
      </c>
      <c r="H7" s="111">
        <f>SUM(H8:H21)</f>
        <v>5030000</v>
      </c>
      <c r="I7" s="111">
        <f>SUM(I8:I21)</f>
        <v>0</v>
      </c>
      <c r="J7" s="121"/>
      <c r="K7" s="121"/>
    </row>
    <row r="8" spans="1:11" ht="25.5">
      <c r="A8" s="23">
        <v>1</v>
      </c>
      <c r="B8" s="24" t="s">
        <v>11</v>
      </c>
      <c r="C8" s="25" t="s">
        <v>12</v>
      </c>
      <c r="D8" s="24" t="s">
        <v>13</v>
      </c>
      <c r="E8" s="114">
        <v>132000</v>
      </c>
      <c r="F8" s="114"/>
      <c r="G8" s="26">
        <f>E8+F8</f>
        <v>132000</v>
      </c>
      <c r="H8" s="26">
        <v>132000</v>
      </c>
      <c r="I8" s="27"/>
      <c r="J8" s="121"/>
      <c r="K8" s="121"/>
    </row>
    <row r="9" spans="1:11" ht="25.5">
      <c r="A9" s="23">
        <v>2</v>
      </c>
      <c r="B9" s="24" t="s">
        <v>14</v>
      </c>
      <c r="C9" s="25" t="s">
        <v>12</v>
      </c>
      <c r="D9" s="24" t="s">
        <v>13</v>
      </c>
      <c r="E9" s="114">
        <v>3361000</v>
      </c>
      <c r="F9" s="114"/>
      <c r="G9" s="26">
        <f aca="true" t="shared" si="0" ref="G9:G21">E9+F9</f>
        <v>3361000</v>
      </c>
      <c r="H9" s="26">
        <f>3361000</f>
        <v>3361000</v>
      </c>
      <c r="I9" s="27"/>
      <c r="J9" s="121"/>
      <c r="K9" s="121"/>
    </row>
    <row r="10" spans="1:11" ht="38.25">
      <c r="A10" s="23">
        <v>3</v>
      </c>
      <c r="B10" s="24" t="s">
        <v>15</v>
      </c>
      <c r="C10" s="25" t="s">
        <v>12</v>
      </c>
      <c r="D10" s="24" t="s">
        <v>16</v>
      </c>
      <c r="E10" s="114">
        <v>21000</v>
      </c>
      <c r="F10" s="114"/>
      <c r="G10" s="26">
        <f t="shared" si="0"/>
        <v>21000</v>
      </c>
      <c r="H10" s="26">
        <v>21000</v>
      </c>
      <c r="I10" s="27"/>
      <c r="J10" s="121"/>
      <c r="K10" s="121"/>
    </row>
    <row r="11" spans="1:11" ht="38.25">
      <c r="A11" s="23">
        <v>4</v>
      </c>
      <c r="B11" s="24" t="s">
        <v>17</v>
      </c>
      <c r="C11" s="25" t="s">
        <v>12</v>
      </c>
      <c r="D11" s="24" t="s">
        <v>18</v>
      </c>
      <c r="E11" s="114">
        <v>156000</v>
      </c>
      <c r="F11" s="114"/>
      <c r="G11" s="26">
        <f t="shared" si="0"/>
        <v>156000</v>
      </c>
      <c r="H11" s="28">
        <v>156000</v>
      </c>
      <c r="I11" s="27"/>
      <c r="J11" s="121"/>
      <c r="K11" s="121"/>
    </row>
    <row r="12" spans="1:11" ht="25.5">
      <c r="A12" s="23">
        <v>5</v>
      </c>
      <c r="B12" s="24" t="s">
        <v>19</v>
      </c>
      <c r="C12" s="25" t="s">
        <v>12</v>
      </c>
      <c r="D12" s="24" t="s">
        <v>20</v>
      </c>
      <c r="E12" s="114">
        <v>820000</v>
      </c>
      <c r="F12" s="114"/>
      <c r="G12" s="26">
        <f t="shared" si="0"/>
        <v>820000</v>
      </c>
      <c r="H12" s="26">
        <v>820000</v>
      </c>
      <c r="I12" s="27"/>
      <c r="J12" s="121"/>
      <c r="K12" s="121"/>
    </row>
    <row r="13" spans="1:11" ht="15">
      <c r="A13" s="23">
        <v>6</v>
      </c>
      <c r="B13" s="24" t="s">
        <v>21</v>
      </c>
      <c r="C13" s="25" t="s">
        <v>12</v>
      </c>
      <c r="D13" s="29"/>
      <c r="E13" s="115">
        <v>3000</v>
      </c>
      <c r="F13" s="115"/>
      <c r="G13" s="26">
        <f t="shared" si="0"/>
        <v>3000</v>
      </c>
      <c r="H13" s="26">
        <v>3000</v>
      </c>
      <c r="I13" s="27"/>
      <c r="J13" s="121"/>
      <c r="K13" s="121"/>
    </row>
    <row r="14" spans="1:11" ht="15">
      <c r="A14" s="23">
        <v>7</v>
      </c>
      <c r="B14" s="24" t="s">
        <v>22</v>
      </c>
      <c r="C14" s="25" t="s">
        <v>12</v>
      </c>
      <c r="D14" s="29"/>
      <c r="E14" s="115">
        <v>295000</v>
      </c>
      <c r="F14" s="115"/>
      <c r="G14" s="26">
        <f t="shared" si="0"/>
        <v>295000</v>
      </c>
      <c r="H14" s="26">
        <v>295000</v>
      </c>
      <c r="I14" s="27"/>
      <c r="J14" s="121"/>
      <c r="K14" s="121"/>
    </row>
    <row r="15" spans="1:11" ht="15">
      <c r="A15" s="23">
        <v>8</v>
      </c>
      <c r="B15" s="24" t="s">
        <v>23</v>
      </c>
      <c r="C15" s="25" t="s">
        <v>12</v>
      </c>
      <c r="D15" s="29"/>
      <c r="E15" s="115">
        <v>6000</v>
      </c>
      <c r="F15" s="115"/>
      <c r="G15" s="26">
        <f t="shared" si="0"/>
        <v>6000</v>
      </c>
      <c r="H15" s="26">
        <v>6000</v>
      </c>
      <c r="I15" s="27"/>
      <c r="J15" s="121"/>
      <c r="K15" s="121"/>
    </row>
    <row r="16" spans="1:11" ht="15">
      <c r="A16" s="23">
        <v>9</v>
      </c>
      <c r="B16" s="24" t="s">
        <v>24</v>
      </c>
      <c r="C16" s="25" t="s">
        <v>12</v>
      </c>
      <c r="D16" s="29"/>
      <c r="E16" s="115">
        <v>60000</v>
      </c>
      <c r="F16" s="115"/>
      <c r="G16" s="26">
        <f t="shared" si="0"/>
        <v>60000</v>
      </c>
      <c r="H16" s="26">
        <v>60000</v>
      </c>
      <c r="I16" s="27"/>
      <c r="J16" s="121"/>
      <c r="K16" s="121"/>
    </row>
    <row r="17" spans="1:11" ht="12.75">
      <c r="A17" s="23">
        <v>10</v>
      </c>
      <c r="B17" s="24" t="s">
        <v>25</v>
      </c>
      <c r="C17" s="25" t="s">
        <v>12</v>
      </c>
      <c r="D17" s="23"/>
      <c r="E17" s="114">
        <v>114000</v>
      </c>
      <c r="F17" s="114"/>
      <c r="G17" s="26">
        <f t="shared" si="0"/>
        <v>114000</v>
      </c>
      <c r="H17" s="26">
        <v>114000</v>
      </c>
      <c r="I17" s="27"/>
      <c r="J17" s="121"/>
      <c r="K17" s="121"/>
    </row>
    <row r="18" spans="1:11" ht="12.75">
      <c r="A18" s="23">
        <v>11</v>
      </c>
      <c r="B18" s="30" t="s">
        <v>26</v>
      </c>
      <c r="C18" s="25" t="s">
        <v>12</v>
      </c>
      <c r="D18" s="23"/>
      <c r="E18" s="114">
        <v>13000</v>
      </c>
      <c r="F18" s="114"/>
      <c r="G18" s="26">
        <f t="shared" si="0"/>
        <v>13000</v>
      </c>
      <c r="H18" s="26">
        <v>13000</v>
      </c>
      <c r="I18" s="27"/>
      <c r="J18" s="121"/>
      <c r="K18" s="121"/>
    </row>
    <row r="19" spans="1:11" ht="12.75">
      <c r="A19" s="23">
        <v>12</v>
      </c>
      <c r="B19" s="30" t="s">
        <v>26</v>
      </c>
      <c r="C19" s="25" t="s">
        <v>12</v>
      </c>
      <c r="D19" s="23"/>
      <c r="E19" s="114">
        <v>24000</v>
      </c>
      <c r="F19" s="114"/>
      <c r="G19" s="26">
        <f t="shared" si="0"/>
        <v>24000</v>
      </c>
      <c r="H19" s="26">
        <v>24000</v>
      </c>
      <c r="I19" s="27"/>
      <c r="J19" s="121"/>
      <c r="K19" s="121"/>
    </row>
    <row r="20" spans="1:11" ht="12.75">
      <c r="A20" s="23">
        <v>13</v>
      </c>
      <c r="B20" s="24" t="s">
        <v>27</v>
      </c>
      <c r="C20" s="25" t="s">
        <v>12</v>
      </c>
      <c r="D20" s="23"/>
      <c r="E20" s="114">
        <v>10000</v>
      </c>
      <c r="F20" s="114"/>
      <c r="G20" s="26">
        <f t="shared" si="0"/>
        <v>10000</v>
      </c>
      <c r="H20" s="26">
        <v>10000</v>
      </c>
      <c r="I20" s="27"/>
      <c r="J20" s="121"/>
      <c r="K20" s="121"/>
    </row>
    <row r="21" spans="1:11" ht="12.75">
      <c r="A21" s="23">
        <v>14</v>
      </c>
      <c r="B21" s="24" t="s">
        <v>244</v>
      </c>
      <c r="C21" s="25" t="s">
        <v>12</v>
      </c>
      <c r="D21" s="23"/>
      <c r="E21" s="114"/>
      <c r="F21" s="114">
        <v>15000</v>
      </c>
      <c r="G21" s="26">
        <f t="shared" si="0"/>
        <v>15000</v>
      </c>
      <c r="H21" s="26">
        <v>15000</v>
      </c>
      <c r="I21" s="27"/>
      <c r="J21" s="121"/>
      <c r="K21" s="121"/>
    </row>
    <row r="22" spans="1:11" s="22" customFormat="1" ht="12.75">
      <c r="A22" s="23"/>
      <c r="B22" s="20" t="s">
        <v>28</v>
      </c>
      <c r="C22" s="25"/>
      <c r="D22" s="23"/>
      <c r="E22" s="111">
        <f>SUM(E23:E27)</f>
        <v>187000</v>
      </c>
      <c r="F22" s="111">
        <f>SUM(F23:F27)</f>
        <v>0</v>
      </c>
      <c r="G22" s="27">
        <f>SUM(G23:G27)</f>
        <v>187000</v>
      </c>
      <c r="H22" s="27">
        <f>SUM(H23:H27)</f>
        <v>187000</v>
      </c>
      <c r="I22" s="27">
        <f>SUM(I23:I27)</f>
        <v>0</v>
      </c>
      <c r="J22" s="121"/>
      <c r="K22" s="121"/>
    </row>
    <row r="23" spans="1:11" s="22" customFormat="1" ht="12.75">
      <c r="A23" s="23">
        <v>1</v>
      </c>
      <c r="B23" s="24" t="s">
        <v>29</v>
      </c>
      <c r="C23" s="25" t="s">
        <v>30</v>
      </c>
      <c r="D23" s="23"/>
      <c r="E23" s="114">
        <v>14000</v>
      </c>
      <c r="F23" s="114"/>
      <c r="G23" s="26">
        <f>E23+F23</f>
        <v>14000</v>
      </c>
      <c r="H23" s="26">
        <v>14000</v>
      </c>
      <c r="I23" s="26"/>
      <c r="J23" s="121"/>
      <c r="K23" s="121"/>
    </row>
    <row r="24" spans="1:11" s="22" customFormat="1" ht="12.75">
      <c r="A24" s="23">
        <v>2</v>
      </c>
      <c r="B24" s="24" t="s">
        <v>31</v>
      </c>
      <c r="C24" s="25" t="s">
        <v>30</v>
      </c>
      <c r="D24" s="23"/>
      <c r="E24" s="114">
        <v>8000</v>
      </c>
      <c r="F24" s="114"/>
      <c r="G24" s="26">
        <f>E24+F24</f>
        <v>8000</v>
      </c>
      <c r="H24" s="26">
        <v>8000</v>
      </c>
      <c r="I24" s="26"/>
      <c r="J24" s="121"/>
      <c r="K24" s="121"/>
    </row>
    <row r="25" spans="1:11" s="22" customFormat="1" ht="12.75">
      <c r="A25" s="23">
        <v>3</v>
      </c>
      <c r="B25" s="24" t="s">
        <v>32</v>
      </c>
      <c r="C25" s="25" t="s">
        <v>30</v>
      </c>
      <c r="D25" s="23"/>
      <c r="E25" s="114">
        <v>8000</v>
      </c>
      <c r="F25" s="114"/>
      <c r="G25" s="26">
        <f>E25+F25</f>
        <v>8000</v>
      </c>
      <c r="H25" s="26">
        <v>8000</v>
      </c>
      <c r="I25" s="26"/>
      <c r="J25" s="121"/>
      <c r="K25" s="121"/>
    </row>
    <row r="26" spans="1:11" s="22" customFormat="1" ht="12.75">
      <c r="A26" s="23">
        <v>4</v>
      </c>
      <c r="B26" s="24" t="s">
        <v>33</v>
      </c>
      <c r="C26" s="25" t="s">
        <v>30</v>
      </c>
      <c r="D26" s="23"/>
      <c r="E26" s="114">
        <v>100000</v>
      </c>
      <c r="F26" s="114"/>
      <c r="G26" s="26">
        <f>E26+F26</f>
        <v>100000</v>
      </c>
      <c r="H26" s="26">
        <v>100000</v>
      </c>
      <c r="I26" s="26"/>
      <c r="J26" s="121"/>
      <c r="K26" s="121"/>
    </row>
    <row r="27" spans="1:11" s="22" customFormat="1" ht="25.5">
      <c r="A27" s="23">
        <v>5</v>
      </c>
      <c r="B27" s="30" t="s">
        <v>34</v>
      </c>
      <c r="C27" s="25" t="s">
        <v>30</v>
      </c>
      <c r="D27" s="23"/>
      <c r="E27" s="114">
        <v>57000</v>
      </c>
      <c r="F27" s="114"/>
      <c r="G27" s="26">
        <f>E27+F27</f>
        <v>57000</v>
      </c>
      <c r="H27" s="26">
        <v>57000</v>
      </c>
      <c r="I27" s="26"/>
      <c r="J27" s="121"/>
      <c r="K27" s="121"/>
    </row>
    <row r="28" spans="1:11" s="22" customFormat="1" ht="12.75">
      <c r="A28" s="19"/>
      <c r="B28" s="20" t="s">
        <v>35</v>
      </c>
      <c r="C28" s="25" t="s">
        <v>36</v>
      </c>
      <c r="D28" s="19"/>
      <c r="E28" s="27">
        <f>SUM(E29:E42)</f>
        <v>1218000</v>
      </c>
      <c r="F28" s="27">
        <f>SUM(F29:F42)</f>
        <v>0</v>
      </c>
      <c r="G28" s="27">
        <f>SUM(G29:G42)</f>
        <v>1218000</v>
      </c>
      <c r="H28" s="27">
        <f>SUM(H29:H42)</f>
        <v>1218000</v>
      </c>
      <c r="I28" s="27">
        <f>SUM(I29:I42)</f>
        <v>0</v>
      </c>
      <c r="J28" s="121"/>
      <c r="K28" s="121"/>
    </row>
    <row r="29" spans="1:11" s="31" customFormat="1" ht="12.75">
      <c r="A29" s="23">
        <v>1</v>
      </c>
      <c r="B29" s="24" t="s">
        <v>37</v>
      </c>
      <c r="C29" s="25" t="s">
        <v>36</v>
      </c>
      <c r="D29" s="23"/>
      <c r="E29" s="114">
        <v>75000</v>
      </c>
      <c r="F29" s="114"/>
      <c r="G29" s="26">
        <f>E29+F29</f>
        <v>75000</v>
      </c>
      <c r="H29" s="26">
        <v>75000</v>
      </c>
      <c r="I29" s="26"/>
      <c r="J29" s="121"/>
      <c r="K29" s="121"/>
    </row>
    <row r="30" spans="1:11" s="31" customFormat="1" ht="12.75">
      <c r="A30" s="23">
        <v>2</v>
      </c>
      <c r="B30" s="24" t="s">
        <v>38</v>
      </c>
      <c r="C30" s="25" t="s">
        <v>36</v>
      </c>
      <c r="D30" s="23"/>
      <c r="E30" s="114">
        <v>21000</v>
      </c>
      <c r="F30" s="114"/>
      <c r="G30" s="26">
        <f aca="true" t="shared" si="1" ref="G30:G42">E30+F30</f>
        <v>21000</v>
      </c>
      <c r="H30" s="26">
        <v>21000</v>
      </c>
      <c r="I30" s="26"/>
      <c r="J30" s="121"/>
      <c r="K30" s="121"/>
    </row>
    <row r="31" spans="1:11" s="31" customFormat="1" ht="12.75">
      <c r="A31" s="23">
        <v>3</v>
      </c>
      <c r="B31" s="24" t="s">
        <v>39</v>
      </c>
      <c r="C31" s="25" t="s">
        <v>36</v>
      </c>
      <c r="D31" s="23"/>
      <c r="E31" s="114">
        <v>130000</v>
      </c>
      <c r="F31" s="114"/>
      <c r="G31" s="26">
        <f t="shared" si="1"/>
        <v>130000</v>
      </c>
      <c r="H31" s="26">
        <v>130000</v>
      </c>
      <c r="I31" s="26"/>
      <c r="J31" s="121"/>
      <c r="K31" s="121"/>
    </row>
    <row r="32" spans="1:11" s="31" customFormat="1" ht="12.75">
      <c r="A32" s="23">
        <v>4</v>
      </c>
      <c r="B32" s="24" t="s">
        <v>40</v>
      </c>
      <c r="C32" s="25" t="s">
        <v>36</v>
      </c>
      <c r="D32" s="23"/>
      <c r="E32" s="114">
        <v>120000</v>
      </c>
      <c r="F32" s="114"/>
      <c r="G32" s="26">
        <f t="shared" si="1"/>
        <v>120000</v>
      </c>
      <c r="H32" s="26">
        <v>120000</v>
      </c>
      <c r="I32" s="26"/>
      <c r="J32" s="121"/>
      <c r="K32" s="121"/>
    </row>
    <row r="33" spans="1:11" s="31" customFormat="1" ht="12.75">
      <c r="A33" s="23">
        <v>5</v>
      </c>
      <c r="B33" s="24" t="s">
        <v>41</v>
      </c>
      <c r="C33" s="25" t="s">
        <v>36</v>
      </c>
      <c r="D33" s="23"/>
      <c r="E33" s="114">
        <v>25000</v>
      </c>
      <c r="F33" s="114"/>
      <c r="G33" s="26">
        <f t="shared" si="1"/>
        <v>25000</v>
      </c>
      <c r="H33" s="26">
        <v>25000</v>
      </c>
      <c r="I33" s="26"/>
      <c r="J33" s="121"/>
      <c r="K33" s="121"/>
    </row>
    <row r="34" spans="1:11" s="31" customFormat="1" ht="12.75">
      <c r="A34" s="23">
        <v>6</v>
      </c>
      <c r="B34" s="24" t="s">
        <v>42</v>
      </c>
      <c r="C34" s="25" t="s">
        <v>36</v>
      </c>
      <c r="D34" s="23"/>
      <c r="E34" s="114">
        <v>75000</v>
      </c>
      <c r="F34" s="114"/>
      <c r="G34" s="26">
        <f t="shared" si="1"/>
        <v>75000</v>
      </c>
      <c r="H34" s="26">
        <v>75000</v>
      </c>
      <c r="I34" s="26"/>
      <c r="J34" s="121"/>
      <c r="K34" s="121"/>
    </row>
    <row r="35" spans="1:11" s="31" customFormat="1" ht="12.75">
      <c r="A35" s="23">
        <v>7</v>
      </c>
      <c r="B35" s="24" t="s">
        <v>43</v>
      </c>
      <c r="C35" s="25" t="s">
        <v>36</v>
      </c>
      <c r="D35" s="23"/>
      <c r="E35" s="114">
        <v>120000</v>
      </c>
      <c r="F35" s="114"/>
      <c r="G35" s="26">
        <f t="shared" si="1"/>
        <v>120000</v>
      </c>
      <c r="H35" s="26">
        <v>120000</v>
      </c>
      <c r="I35" s="26"/>
      <c r="J35" s="121"/>
      <c r="K35" s="121"/>
    </row>
    <row r="36" spans="1:11" s="31" customFormat="1" ht="12.75">
      <c r="A36" s="23">
        <v>8</v>
      </c>
      <c r="B36" s="24" t="s">
        <v>44</v>
      </c>
      <c r="C36" s="25" t="s">
        <v>36</v>
      </c>
      <c r="D36" s="23"/>
      <c r="E36" s="114">
        <v>15000</v>
      </c>
      <c r="F36" s="114"/>
      <c r="G36" s="26">
        <f t="shared" si="1"/>
        <v>15000</v>
      </c>
      <c r="H36" s="26">
        <v>15000</v>
      </c>
      <c r="I36" s="26"/>
      <c r="J36" s="121"/>
      <c r="K36" s="121"/>
    </row>
    <row r="37" spans="1:11" s="31" customFormat="1" ht="12.75">
      <c r="A37" s="23">
        <v>9</v>
      </c>
      <c r="B37" s="24" t="s">
        <v>45</v>
      </c>
      <c r="C37" s="25" t="s">
        <v>36</v>
      </c>
      <c r="D37" s="23"/>
      <c r="E37" s="114">
        <v>27000</v>
      </c>
      <c r="F37" s="114"/>
      <c r="G37" s="26">
        <f t="shared" si="1"/>
        <v>27000</v>
      </c>
      <c r="H37" s="26">
        <v>27000</v>
      </c>
      <c r="I37" s="26"/>
      <c r="J37" s="121"/>
      <c r="K37" s="121"/>
    </row>
    <row r="38" spans="1:11" s="31" customFormat="1" ht="12.75">
      <c r="A38" s="23">
        <v>10</v>
      </c>
      <c r="B38" s="24" t="s">
        <v>46</v>
      </c>
      <c r="C38" s="25" t="s">
        <v>36</v>
      </c>
      <c r="D38" s="23"/>
      <c r="E38" s="114">
        <v>5000</v>
      </c>
      <c r="F38" s="114"/>
      <c r="G38" s="26">
        <f t="shared" si="1"/>
        <v>5000</v>
      </c>
      <c r="H38" s="26">
        <v>5000</v>
      </c>
      <c r="I38" s="26"/>
      <c r="J38" s="121"/>
      <c r="K38" s="121"/>
    </row>
    <row r="39" spans="1:11" s="31" customFormat="1" ht="12.75">
      <c r="A39" s="23">
        <v>11</v>
      </c>
      <c r="B39" s="32" t="s">
        <v>47</v>
      </c>
      <c r="C39" s="25" t="s">
        <v>36</v>
      </c>
      <c r="D39" s="23"/>
      <c r="E39" s="114">
        <v>314000</v>
      </c>
      <c r="F39" s="114"/>
      <c r="G39" s="26">
        <f t="shared" si="1"/>
        <v>314000</v>
      </c>
      <c r="H39" s="26">
        <v>314000</v>
      </c>
      <c r="I39" s="26"/>
      <c r="J39" s="121"/>
      <c r="K39" s="121"/>
    </row>
    <row r="40" spans="1:11" s="31" customFormat="1" ht="12.75">
      <c r="A40" s="23">
        <v>12</v>
      </c>
      <c r="B40" s="33" t="s">
        <v>48</v>
      </c>
      <c r="C40" s="25" t="s">
        <v>36</v>
      </c>
      <c r="D40" s="23"/>
      <c r="E40" s="114">
        <v>42000</v>
      </c>
      <c r="F40" s="114"/>
      <c r="G40" s="26">
        <f t="shared" si="1"/>
        <v>42000</v>
      </c>
      <c r="H40" s="26">
        <v>42000</v>
      </c>
      <c r="I40" s="26"/>
      <c r="J40" s="121"/>
      <c r="K40" s="121"/>
    </row>
    <row r="41" spans="1:11" s="31" customFormat="1" ht="12.75">
      <c r="A41" s="23">
        <v>13</v>
      </c>
      <c r="B41" s="33" t="s">
        <v>49</v>
      </c>
      <c r="C41" s="25" t="s">
        <v>36</v>
      </c>
      <c r="D41" s="23"/>
      <c r="E41" s="114">
        <v>10000</v>
      </c>
      <c r="F41" s="114"/>
      <c r="G41" s="26">
        <f t="shared" si="1"/>
        <v>10000</v>
      </c>
      <c r="H41" s="26">
        <v>10000</v>
      </c>
      <c r="I41" s="26"/>
      <c r="J41" s="121"/>
      <c r="K41" s="121"/>
    </row>
    <row r="42" spans="1:11" s="31" customFormat="1" ht="12.75">
      <c r="A42" s="23">
        <v>14</v>
      </c>
      <c r="B42" s="32" t="s">
        <v>50</v>
      </c>
      <c r="C42" s="25" t="s">
        <v>36</v>
      </c>
      <c r="D42" s="23"/>
      <c r="E42" s="114">
        <v>239000</v>
      </c>
      <c r="F42" s="114"/>
      <c r="G42" s="26">
        <f t="shared" si="1"/>
        <v>239000</v>
      </c>
      <c r="H42" s="26">
        <v>239000</v>
      </c>
      <c r="I42" s="26"/>
      <c r="J42" s="121"/>
      <c r="K42" s="121"/>
    </row>
    <row r="43" spans="1:11" s="22" customFormat="1" ht="12.75">
      <c r="A43" s="19"/>
      <c r="B43" s="20" t="s">
        <v>51</v>
      </c>
      <c r="C43" s="8"/>
      <c r="D43" s="19"/>
      <c r="E43" s="27">
        <f>SUM(E44:E50)+E62</f>
        <v>65482000</v>
      </c>
      <c r="F43" s="27">
        <f>SUM(F44:F50)+F62</f>
        <v>263000</v>
      </c>
      <c r="G43" s="27">
        <f>SUM(G44:G50)+G62</f>
        <v>65745000</v>
      </c>
      <c r="H43" s="27">
        <f>SUM(H44:H50)+H62</f>
        <v>65745000</v>
      </c>
      <c r="I43" s="27">
        <f>SUM(I44:I50)+I62</f>
        <v>0</v>
      </c>
      <c r="J43" s="121"/>
      <c r="K43" s="121"/>
    </row>
    <row r="44" spans="1:11" ht="38.25">
      <c r="A44" s="23">
        <v>1</v>
      </c>
      <c r="B44" s="32" t="s">
        <v>52</v>
      </c>
      <c r="C44" s="34" t="s">
        <v>53</v>
      </c>
      <c r="D44" s="32" t="s">
        <v>54</v>
      </c>
      <c r="E44" s="116">
        <v>51000</v>
      </c>
      <c r="F44" s="116"/>
      <c r="G44" s="26">
        <f aca="true" t="shared" si="2" ref="G44:G49">F44+E44</f>
        <v>51000</v>
      </c>
      <c r="H44" s="26">
        <v>51000</v>
      </c>
      <c r="I44" s="27"/>
      <c r="J44" s="121"/>
      <c r="K44" s="121"/>
    </row>
    <row r="45" spans="1:11" ht="25.5">
      <c r="A45" s="23">
        <v>2</v>
      </c>
      <c r="B45" s="32" t="s">
        <v>55</v>
      </c>
      <c r="C45" s="34" t="s">
        <v>56</v>
      </c>
      <c r="D45" s="32" t="s">
        <v>57</v>
      </c>
      <c r="E45" s="116">
        <v>500000</v>
      </c>
      <c r="F45" s="116"/>
      <c r="G45" s="26">
        <f t="shared" si="2"/>
        <v>500000</v>
      </c>
      <c r="H45" s="26">
        <v>500000</v>
      </c>
      <c r="I45" s="27"/>
      <c r="J45" s="121"/>
      <c r="K45" s="121"/>
    </row>
    <row r="46" spans="1:11" ht="25.5">
      <c r="A46" s="23">
        <v>3</v>
      </c>
      <c r="B46" s="32" t="s">
        <v>58</v>
      </c>
      <c r="C46" s="34" t="s">
        <v>56</v>
      </c>
      <c r="D46" s="32" t="s">
        <v>57</v>
      </c>
      <c r="E46" s="116">
        <v>80000</v>
      </c>
      <c r="F46" s="116"/>
      <c r="G46" s="26">
        <f t="shared" si="2"/>
        <v>80000</v>
      </c>
      <c r="H46" s="26">
        <v>80000</v>
      </c>
      <c r="I46" s="27"/>
      <c r="J46" s="121"/>
      <c r="K46" s="121"/>
    </row>
    <row r="47" spans="1:11" ht="25.5">
      <c r="A47" s="23">
        <v>4</v>
      </c>
      <c r="B47" s="32" t="s">
        <v>59</v>
      </c>
      <c r="C47" s="34" t="s">
        <v>60</v>
      </c>
      <c r="D47" s="32" t="s">
        <v>61</v>
      </c>
      <c r="E47" s="116">
        <v>11197000</v>
      </c>
      <c r="F47" s="116"/>
      <c r="G47" s="26">
        <f t="shared" si="2"/>
        <v>11197000</v>
      </c>
      <c r="H47" s="26">
        <v>11197000</v>
      </c>
      <c r="I47" s="27"/>
      <c r="J47" s="121"/>
      <c r="K47" s="121"/>
    </row>
    <row r="48" spans="1:11" ht="25.5">
      <c r="A48" s="23">
        <v>5</v>
      </c>
      <c r="B48" s="32" t="s">
        <v>62</v>
      </c>
      <c r="C48" s="34" t="s">
        <v>56</v>
      </c>
      <c r="D48" s="32"/>
      <c r="E48" s="116">
        <v>55000</v>
      </c>
      <c r="F48" s="116"/>
      <c r="G48" s="26">
        <f t="shared" si="2"/>
        <v>55000</v>
      </c>
      <c r="H48" s="26">
        <v>55000</v>
      </c>
      <c r="I48" s="27"/>
      <c r="J48" s="121"/>
      <c r="K48" s="121"/>
    </row>
    <row r="49" spans="1:11" ht="38.25">
      <c r="A49" s="23">
        <v>6</v>
      </c>
      <c r="B49" s="32" t="s">
        <v>232</v>
      </c>
      <c r="C49" s="34" t="s">
        <v>56</v>
      </c>
      <c r="D49" s="32"/>
      <c r="E49" s="116"/>
      <c r="F49" s="126">
        <v>263000</v>
      </c>
      <c r="G49" s="26">
        <f t="shared" si="2"/>
        <v>263000</v>
      </c>
      <c r="H49" s="26">
        <v>263000</v>
      </c>
      <c r="I49" s="27"/>
      <c r="J49" s="121"/>
      <c r="K49" s="121"/>
    </row>
    <row r="50" spans="1:11" ht="25.5">
      <c r="A50" s="35">
        <v>7</v>
      </c>
      <c r="B50" s="36" t="s">
        <v>63</v>
      </c>
      <c r="C50" s="19"/>
      <c r="D50" s="37"/>
      <c r="E50" s="38">
        <f>SUM(E51:E61)</f>
        <v>1549000</v>
      </c>
      <c r="F50" s="38">
        <f>SUM(F51:F61)</f>
        <v>0</v>
      </c>
      <c r="G50" s="38">
        <f>SUM(G51:G61)</f>
        <v>1549000</v>
      </c>
      <c r="H50" s="38">
        <f>SUM(H51:H61)</f>
        <v>1549000</v>
      </c>
      <c r="I50" s="38">
        <f>SUM(I51:I61)</f>
        <v>0</v>
      </c>
      <c r="J50" s="121"/>
      <c r="K50" s="121"/>
    </row>
    <row r="51" spans="1:11" ht="12.75">
      <c r="A51" s="39" t="s">
        <v>233</v>
      </c>
      <c r="B51" s="32" t="s">
        <v>64</v>
      </c>
      <c r="C51" s="25" t="s">
        <v>56</v>
      </c>
      <c r="D51" s="40"/>
      <c r="E51" s="26">
        <v>380000</v>
      </c>
      <c r="F51" s="26"/>
      <c r="G51" s="26">
        <f>E51+F51</f>
        <v>380000</v>
      </c>
      <c r="H51" s="26">
        <v>380000</v>
      </c>
      <c r="I51" s="41"/>
      <c r="J51" s="121"/>
      <c r="K51" s="121"/>
    </row>
    <row r="52" spans="1:11" ht="12.75" customHeight="1">
      <c r="A52" s="39" t="s">
        <v>234</v>
      </c>
      <c r="B52" s="32" t="s">
        <v>65</v>
      </c>
      <c r="C52" s="25" t="s">
        <v>56</v>
      </c>
      <c r="D52" s="40"/>
      <c r="E52" s="26">
        <v>500000</v>
      </c>
      <c r="F52" s="26"/>
      <c r="G52" s="26">
        <f aca="true" t="shared" si="3" ref="G52:G62">E52+F52</f>
        <v>500000</v>
      </c>
      <c r="H52" s="26">
        <v>500000</v>
      </c>
      <c r="I52" s="41"/>
      <c r="J52" s="121"/>
      <c r="K52" s="121"/>
    </row>
    <row r="53" spans="1:11" ht="12.75" customHeight="1">
      <c r="A53" s="39" t="s">
        <v>235</v>
      </c>
      <c r="B53" s="32" t="s">
        <v>66</v>
      </c>
      <c r="C53" s="25" t="s">
        <v>56</v>
      </c>
      <c r="D53" s="40"/>
      <c r="E53" s="26">
        <v>500000</v>
      </c>
      <c r="F53" s="26"/>
      <c r="G53" s="26">
        <f t="shared" si="3"/>
        <v>500000</v>
      </c>
      <c r="H53" s="26">
        <v>500000</v>
      </c>
      <c r="I53" s="41"/>
      <c r="J53" s="121"/>
      <c r="K53" s="121"/>
    </row>
    <row r="54" spans="1:11" ht="12.75" customHeight="1">
      <c r="A54" s="39" t="s">
        <v>236</v>
      </c>
      <c r="B54" s="32" t="s">
        <v>67</v>
      </c>
      <c r="C54" s="25" t="s">
        <v>56</v>
      </c>
      <c r="D54" s="40"/>
      <c r="E54" s="26">
        <v>80000</v>
      </c>
      <c r="F54" s="26"/>
      <c r="G54" s="26">
        <f t="shared" si="3"/>
        <v>80000</v>
      </c>
      <c r="H54" s="26">
        <v>80000</v>
      </c>
      <c r="I54" s="41"/>
      <c r="J54" s="121"/>
      <c r="K54" s="121"/>
    </row>
    <row r="55" spans="1:11" ht="12.75" customHeight="1">
      <c r="A55" s="39" t="s">
        <v>237</v>
      </c>
      <c r="B55" s="32" t="s">
        <v>68</v>
      </c>
      <c r="C55" s="25" t="s">
        <v>56</v>
      </c>
      <c r="D55" s="40"/>
      <c r="E55" s="26">
        <v>36000</v>
      </c>
      <c r="F55" s="26"/>
      <c r="G55" s="26">
        <f t="shared" si="3"/>
        <v>36000</v>
      </c>
      <c r="H55" s="26">
        <v>36000</v>
      </c>
      <c r="I55" s="41"/>
      <c r="J55" s="121"/>
      <c r="K55" s="121"/>
    </row>
    <row r="56" spans="1:11" ht="12.75" customHeight="1">
      <c r="A56" s="39" t="s">
        <v>238</v>
      </c>
      <c r="B56" s="32" t="s">
        <v>69</v>
      </c>
      <c r="C56" s="25" t="s">
        <v>56</v>
      </c>
      <c r="D56" s="40"/>
      <c r="E56" s="26">
        <v>11000</v>
      </c>
      <c r="F56" s="26">
        <v>-4000</v>
      </c>
      <c r="G56" s="26">
        <f t="shared" si="3"/>
        <v>7000</v>
      </c>
      <c r="H56" s="26">
        <v>7000</v>
      </c>
      <c r="I56" s="41"/>
      <c r="J56" s="121"/>
      <c r="K56" s="121"/>
    </row>
    <row r="57" spans="1:11" ht="12.75" customHeight="1">
      <c r="A57" s="39" t="s">
        <v>239</v>
      </c>
      <c r="B57" s="32" t="s">
        <v>208</v>
      </c>
      <c r="C57" s="25" t="s">
        <v>56</v>
      </c>
      <c r="D57" s="40"/>
      <c r="E57" s="26">
        <v>12000</v>
      </c>
      <c r="F57" s="26"/>
      <c r="G57" s="26">
        <f t="shared" si="3"/>
        <v>12000</v>
      </c>
      <c r="H57" s="26">
        <v>12000</v>
      </c>
      <c r="I57" s="41"/>
      <c r="J57" s="121"/>
      <c r="K57" s="121"/>
    </row>
    <row r="58" spans="1:11" ht="12.75" customHeight="1">
      <c r="A58" s="39" t="s">
        <v>240</v>
      </c>
      <c r="B58" s="32" t="s">
        <v>70</v>
      </c>
      <c r="C58" s="25" t="s">
        <v>56</v>
      </c>
      <c r="D58" s="40"/>
      <c r="E58" s="26">
        <v>10000</v>
      </c>
      <c r="F58" s="26"/>
      <c r="G58" s="26">
        <f t="shared" si="3"/>
        <v>10000</v>
      </c>
      <c r="H58" s="26">
        <v>10000</v>
      </c>
      <c r="I58" s="41"/>
      <c r="J58" s="121"/>
      <c r="K58" s="121"/>
    </row>
    <row r="59" spans="1:11" ht="12.75" customHeight="1">
      <c r="A59" s="39" t="s">
        <v>241</v>
      </c>
      <c r="B59" s="32" t="s">
        <v>209</v>
      </c>
      <c r="C59" s="25" t="s">
        <v>56</v>
      </c>
      <c r="D59" s="40"/>
      <c r="E59" s="26">
        <v>15000</v>
      </c>
      <c r="F59" s="26"/>
      <c r="G59" s="26">
        <f t="shared" si="3"/>
        <v>15000</v>
      </c>
      <c r="H59" s="26">
        <v>15000</v>
      </c>
      <c r="I59" s="41"/>
      <c r="J59" s="121"/>
      <c r="K59" s="121"/>
    </row>
    <row r="60" spans="1:11" ht="12.75" customHeight="1">
      <c r="A60" s="39" t="s">
        <v>241</v>
      </c>
      <c r="B60" s="32" t="s">
        <v>26</v>
      </c>
      <c r="C60" s="25" t="s">
        <v>56</v>
      </c>
      <c r="D60" s="40"/>
      <c r="E60" s="26">
        <v>5000</v>
      </c>
      <c r="F60" s="26"/>
      <c r="G60" s="26">
        <f t="shared" si="3"/>
        <v>5000</v>
      </c>
      <c r="H60" s="26">
        <v>5000</v>
      </c>
      <c r="I60" s="41"/>
      <c r="J60" s="121"/>
      <c r="K60" s="121"/>
    </row>
    <row r="61" spans="1:11" ht="12.75">
      <c r="A61" s="39" t="s">
        <v>242</v>
      </c>
      <c r="B61" s="32" t="s">
        <v>243</v>
      </c>
      <c r="C61" s="25" t="s">
        <v>56</v>
      </c>
      <c r="D61" s="40"/>
      <c r="E61" s="26">
        <v>0</v>
      </c>
      <c r="F61" s="26">
        <v>4000</v>
      </c>
      <c r="G61" s="26">
        <f t="shared" si="3"/>
        <v>4000</v>
      </c>
      <c r="H61" s="26">
        <v>4000</v>
      </c>
      <c r="I61" s="41"/>
      <c r="J61" s="121"/>
      <c r="K61" s="121"/>
    </row>
    <row r="62" spans="1:11" s="44" customFormat="1" ht="12.75" customHeight="1">
      <c r="A62" s="42">
        <v>7</v>
      </c>
      <c r="B62" s="43" t="s">
        <v>71</v>
      </c>
      <c r="C62" s="8">
        <v>84</v>
      </c>
      <c r="D62" s="37"/>
      <c r="E62" s="27">
        <v>52050000</v>
      </c>
      <c r="F62" s="27"/>
      <c r="G62" s="27">
        <f t="shared" si="3"/>
        <v>52050000</v>
      </c>
      <c r="H62" s="38">
        <v>52050000</v>
      </c>
      <c r="I62" s="38"/>
      <c r="J62" s="121"/>
      <c r="K62" s="121"/>
    </row>
    <row r="63" spans="1:11" s="44" customFormat="1" ht="12.75" customHeight="1">
      <c r="A63" s="42"/>
      <c r="B63" s="20" t="s">
        <v>72</v>
      </c>
      <c r="C63" s="8"/>
      <c r="D63" s="37"/>
      <c r="E63" s="27">
        <f>E64+E65+E66</f>
        <v>179000</v>
      </c>
      <c r="F63" s="27">
        <f>F64+F65+F66</f>
        <v>0</v>
      </c>
      <c r="G63" s="27">
        <f>G64+G65+G66</f>
        <v>179000</v>
      </c>
      <c r="H63" s="27">
        <f>H64+H65+H66</f>
        <v>179000</v>
      </c>
      <c r="I63" s="27">
        <f>I64+I65+I66</f>
        <v>0</v>
      </c>
      <c r="J63" s="121"/>
      <c r="K63" s="121"/>
    </row>
    <row r="64" spans="1:11" s="44" customFormat="1" ht="12.75" customHeight="1">
      <c r="A64" s="35">
        <v>1</v>
      </c>
      <c r="B64" s="24" t="s">
        <v>73</v>
      </c>
      <c r="C64" s="25" t="s">
        <v>74</v>
      </c>
      <c r="D64" s="40"/>
      <c r="E64" s="26">
        <v>85000</v>
      </c>
      <c r="F64" s="26"/>
      <c r="G64" s="26">
        <f>E64+F64</f>
        <v>85000</v>
      </c>
      <c r="H64" s="41">
        <v>85000</v>
      </c>
      <c r="I64" s="41"/>
      <c r="J64" s="121"/>
      <c r="K64" s="121"/>
    </row>
    <row r="65" spans="1:11" s="44" customFormat="1" ht="12.75" customHeight="1">
      <c r="A65" s="35">
        <v>2</v>
      </c>
      <c r="B65" s="24" t="s">
        <v>75</v>
      </c>
      <c r="C65" s="25" t="s">
        <v>74</v>
      </c>
      <c r="D65" s="40"/>
      <c r="E65" s="26">
        <v>50000</v>
      </c>
      <c r="F65" s="26"/>
      <c r="G65" s="26">
        <f>E65+F65</f>
        <v>50000</v>
      </c>
      <c r="H65" s="41">
        <v>50000</v>
      </c>
      <c r="I65" s="41"/>
      <c r="J65" s="121"/>
      <c r="K65" s="121"/>
    </row>
    <row r="66" spans="1:11" s="44" customFormat="1" ht="12.75" customHeight="1">
      <c r="A66" s="35">
        <v>3</v>
      </c>
      <c r="B66" s="24" t="s">
        <v>228</v>
      </c>
      <c r="C66" s="25" t="s">
        <v>74</v>
      </c>
      <c r="D66" s="40"/>
      <c r="E66" s="26">
        <v>44000</v>
      </c>
      <c r="F66" s="26"/>
      <c r="G66" s="26">
        <f>E66+F66</f>
        <v>44000</v>
      </c>
      <c r="H66" s="41">
        <v>44000</v>
      </c>
      <c r="I66" s="41"/>
      <c r="J66" s="121"/>
      <c r="K66" s="121"/>
    </row>
    <row r="67" spans="1:11" ht="25.5">
      <c r="A67" s="45"/>
      <c r="B67" s="45" t="s">
        <v>76</v>
      </c>
      <c r="C67" s="45"/>
      <c r="D67" s="45"/>
      <c r="E67" s="117">
        <f>SUM(E68:E68)</f>
        <v>16000</v>
      </c>
      <c r="F67" s="117">
        <f>SUM(F68:F68)</f>
        <v>0</v>
      </c>
      <c r="G67" s="117">
        <f>SUM(G68:G68)</f>
        <v>16000</v>
      </c>
      <c r="H67" s="46">
        <f>SUM(H68:H68)</f>
        <v>16000</v>
      </c>
      <c r="I67" s="46">
        <f>SUM(I68:I68)</f>
        <v>0</v>
      </c>
      <c r="J67" s="121"/>
      <c r="K67" s="121"/>
    </row>
    <row r="68" spans="1:11" ht="12.75">
      <c r="A68" s="47" t="s">
        <v>77</v>
      </c>
      <c r="B68" s="48" t="s">
        <v>78</v>
      </c>
      <c r="C68" s="49" t="s">
        <v>79</v>
      </c>
      <c r="D68" s="50"/>
      <c r="E68" s="93">
        <v>16000</v>
      </c>
      <c r="F68" s="93"/>
      <c r="G68" s="26">
        <f>E68+F68</f>
        <v>16000</v>
      </c>
      <c r="H68" s="51">
        <v>16000</v>
      </c>
      <c r="I68" s="51"/>
      <c r="J68" s="121"/>
      <c r="K68" s="121"/>
    </row>
    <row r="69" spans="1:11" ht="12.75">
      <c r="A69" s="52"/>
      <c r="B69" s="45" t="s">
        <v>80</v>
      </c>
      <c r="C69" s="53"/>
      <c r="D69" s="54"/>
      <c r="E69" s="18">
        <f>E70+E107</f>
        <v>25278000</v>
      </c>
      <c r="F69" s="18">
        <f>F70+F107</f>
        <v>0</v>
      </c>
      <c r="G69" s="18">
        <f>G70+G107</f>
        <v>25278000</v>
      </c>
      <c r="H69" s="18">
        <f>H70+H107</f>
        <v>14197000</v>
      </c>
      <c r="I69" s="18">
        <f>I70+I107</f>
        <v>11081000</v>
      </c>
      <c r="J69" s="121"/>
      <c r="K69" s="121"/>
    </row>
    <row r="70" spans="1:11" ht="12.75">
      <c r="A70" s="55"/>
      <c r="B70" s="56" t="s">
        <v>81</v>
      </c>
      <c r="C70" s="57">
        <v>66</v>
      </c>
      <c r="D70" s="58"/>
      <c r="E70" s="59">
        <f>SUM(E71:E106)</f>
        <v>20408000</v>
      </c>
      <c r="F70" s="59">
        <f>SUM(F71:F106)</f>
        <v>0</v>
      </c>
      <c r="G70" s="59">
        <f>SUM(G71:G106)</f>
        <v>20408000</v>
      </c>
      <c r="H70" s="59">
        <f>SUM(H71:H106)</f>
        <v>9808000</v>
      </c>
      <c r="I70" s="59">
        <f>SUM(I71:I106)</f>
        <v>10600000</v>
      </c>
      <c r="J70" s="121"/>
      <c r="K70" s="121"/>
    </row>
    <row r="71" spans="1:11" ht="25.5">
      <c r="A71" s="50">
        <v>1</v>
      </c>
      <c r="B71" s="48" t="s">
        <v>82</v>
      </c>
      <c r="C71" s="60" t="s">
        <v>83</v>
      </c>
      <c r="D71" s="61"/>
      <c r="E71" s="62">
        <v>11460000</v>
      </c>
      <c r="F71" s="112"/>
      <c r="G71" s="26">
        <f>F71+E71</f>
        <v>11460000</v>
      </c>
      <c r="H71" s="62">
        <v>1595000</v>
      </c>
      <c r="I71" s="63">
        <v>9865000</v>
      </c>
      <c r="J71" s="121"/>
      <c r="K71" s="121"/>
    </row>
    <row r="72" spans="1:11" ht="25.5">
      <c r="A72" s="50">
        <v>2</v>
      </c>
      <c r="B72" s="48" t="s">
        <v>84</v>
      </c>
      <c r="C72" s="60" t="s">
        <v>83</v>
      </c>
      <c r="D72" s="61"/>
      <c r="E72" s="62">
        <v>1474000</v>
      </c>
      <c r="F72" s="112"/>
      <c r="G72" s="26">
        <f aca="true" t="shared" si="4" ref="G72:G106">F72+E72</f>
        <v>1474000</v>
      </c>
      <c r="H72" s="62">
        <v>1474000</v>
      </c>
      <c r="I72" s="63"/>
      <c r="J72" s="121"/>
      <c r="K72" s="121"/>
    </row>
    <row r="73" spans="1:11" ht="25.5">
      <c r="A73" s="50">
        <v>3</v>
      </c>
      <c r="B73" s="48" t="s">
        <v>85</v>
      </c>
      <c r="C73" s="60" t="s">
        <v>83</v>
      </c>
      <c r="D73" s="61"/>
      <c r="E73" s="62">
        <v>1826000</v>
      </c>
      <c r="F73" s="112"/>
      <c r="G73" s="26">
        <f t="shared" si="4"/>
        <v>1826000</v>
      </c>
      <c r="H73" s="62">
        <v>1826000</v>
      </c>
      <c r="I73" s="63"/>
      <c r="J73" s="121"/>
      <c r="K73" s="121"/>
    </row>
    <row r="74" spans="1:11" ht="12.75">
      <c r="A74" s="50">
        <v>4</v>
      </c>
      <c r="B74" s="48" t="s">
        <v>86</v>
      </c>
      <c r="C74" s="60" t="s">
        <v>83</v>
      </c>
      <c r="D74" s="61"/>
      <c r="E74" s="62">
        <v>542000</v>
      </c>
      <c r="F74" s="112"/>
      <c r="G74" s="26">
        <f t="shared" si="4"/>
        <v>542000</v>
      </c>
      <c r="H74" s="62">
        <v>542000</v>
      </c>
      <c r="I74" s="63"/>
      <c r="J74" s="121"/>
      <c r="K74" s="121"/>
    </row>
    <row r="75" spans="1:11" ht="25.5">
      <c r="A75" s="50">
        <v>5</v>
      </c>
      <c r="B75" s="48" t="s">
        <v>87</v>
      </c>
      <c r="C75" s="60" t="s">
        <v>83</v>
      </c>
      <c r="D75" s="61"/>
      <c r="E75" s="62">
        <v>100000</v>
      </c>
      <c r="F75" s="112"/>
      <c r="G75" s="26">
        <f t="shared" si="4"/>
        <v>100000</v>
      </c>
      <c r="H75" s="62">
        <v>10000</v>
      </c>
      <c r="I75" s="63">
        <v>90000</v>
      </c>
      <c r="J75" s="121"/>
      <c r="K75" s="121"/>
    </row>
    <row r="76" spans="1:11" ht="45.75" customHeight="1">
      <c r="A76" s="50">
        <v>6</v>
      </c>
      <c r="B76" s="48" t="s">
        <v>88</v>
      </c>
      <c r="C76" s="60" t="s">
        <v>83</v>
      </c>
      <c r="D76" s="61"/>
      <c r="E76" s="62">
        <v>250000</v>
      </c>
      <c r="F76" s="62">
        <v>-250000</v>
      </c>
      <c r="G76" s="26">
        <f t="shared" si="4"/>
        <v>0</v>
      </c>
      <c r="H76" s="62">
        <v>0</v>
      </c>
      <c r="I76" s="63"/>
      <c r="J76" s="121"/>
      <c r="K76" s="121"/>
    </row>
    <row r="77" spans="1:11" ht="40.5" customHeight="1">
      <c r="A77" s="50">
        <v>7</v>
      </c>
      <c r="B77" s="48" t="s">
        <v>89</v>
      </c>
      <c r="C77" s="60" t="s">
        <v>83</v>
      </c>
      <c r="D77" s="61"/>
      <c r="E77" s="62">
        <v>50000</v>
      </c>
      <c r="F77" s="112"/>
      <c r="G77" s="26">
        <f t="shared" si="4"/>
        <v>50000</v>
      </c>
      <c r="H77" s="62">
        <v>5000</v>
      </c>
      <c r="I77" s="63">
        <v>45000</v>
      </c>
      <c r="J77" s="121"/>
      <c r="K77" s="121"/>
    </row>
    <row r="78" spans="1:11" ht="12.75">
      <c r="A78" s="50">
        <v>8</v>
      </c>
      <c r="B78" s="48" t="s">
        <v>90</v>
      </c>
      <c r="C78" s="60" t="s">
        <v>83</v>
      </c>
      <c r="D78" s="61"/>
      <c r="E78" s="62">
        <v>100000</v>
      </c>
      <c r="F78" s="112"/>
      <c r="G78" s="26">
        <f t="shared" si="4"/>
        <v>100000</v>
      </c>
      <c r="H78" s="62">
        <v>100000</v>
      </c>
      <c r="I78" s="63"/>
      <c r="J78" s="121"/>
      <c r="K78" s="121"/>
    </row>
    <row r="79" spans="1:11" ht="12.75">
      <c r="A79" s="50">
        <v>9</v>
      </c>
      <c r="B79" s="48" t="s">
        <v>91</v>
      </c>
      <c r="C79" s="60" t="s">
        <v>83</v>
      </c>
      <c r="D79" s="61"/>
      <c r="E79" s="62">
        <v>20000</v>
      </c>
      <c r="F79" s="112"/>
      <c r="G79" s="26">
        <f t="shared" si="4"/>
        <v>20000</v>
      </c>
      <c r="H79" s="62">
        <v>20000</v>
      </c>
      <c r="I79" s="63"/>
      <c r="J79" s="121"/>
      <c r="K79" s="121"/>
    </row>
    <row r="80" spans="1:11" ht="12.75">
      <c r="A80" s="50">
        <v>10</v>
      </c>
      <c r="B80" s="48" t="s">
        <v>92</v>
      </c>
      <c r="C80" s="60" t="s">
        <v>83</v>
      </c>
      <c r="D80" s="61"/>
      <c r="E80" s="62">
        <v>200000</v>
      </c>
      <c r="F80" s="112"/>
      <c r="G80" s="26">
        <f t="shared" si="4"/>
        <v>200000</v>
      </c>
      <c r="H80" s="62">
        <v>200000</v>
      </c>
      <c r="I80" s="63"/>
      <c r="J80" s="121"/>
      <c r="K80" s="121"/>
    </row>
    <row r="81" spans="1:11" ht="12.75">
      <c r="A81" s="50">
        <v>11</v>
      </c>
      <c r="B81" s="48" t="s">
        <v>93</v>
      </c>
      <c r="C81" s="60" t="s">
        <v>83</v>
      </c>
      <c r="D81" s="61"/>
      <c r="E81" s="62">
        <v>511000</v>
      </c>
      <c r="F81" s="112"/>
      <c r="G81" s="26">
        <f t="shared" si="4"/>
        <v>511000</v>
      </c>
      <c r="H81" s="62"/>
      <c r="I81" s="63">
        <v>511000</v>
      </c>
      <c r="J81" s="121"/>
      <c r="K81" s="121"/>
    </row>
    <row r="82" spans="1:11" ht="12.75">
      <c r="A82" s="50">
        <v>12</v>
      </c>
      <c r="B82" s="48" t="s">
        <v>94</v>
      </c>
      <c r="C82" s="60" t="s">
        <v>83</v>
      </c>
      <c r="D82" s="61"/>
      <c r="E82" s="62">
        <v>89000</v>
      </c>
      <c r="F82" s="112"/>
      <c r="G82" s="26">
        <f t="shared" si="4"/>
        <v>89000</v>
      </c>
      <c r="H82" s="62">
        <v>0</v>
      </c>
      <c r="I82" s="63">
        <v>89000</v>
      </c>
      <c r="J82" s="121"/>
      <c r="K82" s="121"/>
    </row>
    <row r="83" spans="1:11" ht="25.5">
      <c r="A83" s="50">
        <v>13</v>
      </c>
      <c r="B83" s="48" t="s">
        <v>95</v>
      </c>
      <c r="C83" s="60" t="s">
        <v>83</v>
      </c>
      <c r="D83" s="61"/>
      <c r="E83" s="62">
        <v>350000</v>
      </c>
      <c r="F83" s="112"/>
      <c r="G83" s="26">
        <f t="shared" si="4"/>
        <v>350000</v>
      </c>
      <c r="H83" s="62">
        <v>350000</v>
      </c>
      <c r="I83" s="63">
        <v>0</v>
      </c>
      <c r="J83" s="121"/>
      <c r="K83" s="121"/>
    </row>
    <row r="84" spans="1:11" ht="12.75">
      <c r="A84" s="50">
        <v>14</v>
      </c>
      <c r="B84" s="48" t="s">
        <v>96</v>
      </c>
      <c r="C84" s="60" t="s">
        <v>83</v>
      </c>
      <c r="D84" s="61"/>
      <c r="E84" s="62">
        <v>13000</v>
      </c>
      <c r="F84" s="112"/>
      <c r="G84" s="26">
        <f t="shared" si="4"/>
        <v>13000</v>
      </c>
      <c r="H84" s="62">
        <v>13000</v>
      </c>
      <c r="I84" s="63"/>
      <c r="J84" s="121"/>
      <c r="K84" s="121"/>
    </row>
    <row r="85" spans="1:11" ht="12.75">
      <c r="A85" s="50">
        <v>15</v>
      </c>
      <c r="B85" s="48" t="s">
        <v>97</v>
      </c>
      <c r="C85" s="60" t="s">
        <v>83</v>
      </c>
      <c r="D85" s="61"/>
      <c r="E85" s="62">
        <v>7000</v>
      </c>
      <c r="F85" s="112"/>
      <c r="G85" s="26">
        <f t="shared" si="4"/>
        <v>7000</v>
      </c>
      <c r="H85" s="62">
        <v>7000</v>
      </c>
      <c r="I85" s="63"/>
      <c r="J85" s="121"/>
      <c r="K85" s="121"/>
    </row>
    <row r="86" spans="1:11" ht="12.75">
      <c r="A86" s="50">
        <v>16</v>
      </c>
      <c r="B86" s="48" t="s">
        <v>98</v>
      </c>
      <c r="C86" s="60" t="s">
        <v>83</v>
      </c>
      <c r="D86" s="61"/>
      <c r="E86" s="62">
        <v>250000</v>
      </c>
      <c r="F86" s="112"/>
      <c r="G86" s="26">
        <f t="shared" si="4"/>
        <v>250000</v>
      </c>
      <c r="H86" s="62">
        <v>250000</v>
      </c>
      <c r="I86" s="63"/>
      <c r="J86" s="121"/>
      <c r="K86" s="121"/>
    </row>
    <row r="87" spans="1:11" ht="25.5">
      <c r="A87" s="50">
        <v>17</v>
      </c>
      <c r="B87" s="48" t="s">
        <v>99</v>
      </c>
      <c r="C87" s="60" t="s">
        <v>83</v>
      </c>
      <c r="D87" s="61"/>
      <c r="E87" s="62">
        <v>75000</v>
      </c>
      <c r="F87" s="112"/>
      <c r="G87" s="26">
        <f t="shared" si="4"/>
        <v>75000</v>
      </c>
      <c r="H87" s="62">
        <v>75000</v>
      </c>
      <c r="I87" s="63"/>
      <c r="J87" s="121"/>
      <c r="K87" s="121"/>
    </row>
    <row r="88" spans="1:11" ht="25.5">
      <c r="A88" s="50">
        <v>18</v>
      </c>
      <c r="B88" s="48" t="s">
        <v>100</v>
      </c>
      <c r="C88" s="60" t="s">
        <v>83</v>
      </c>
      <c r="D88" s="61"/>
      <c r="E88" s="62">
        <v>280000</v>
      </c>
      <c r="F88" s="112"/>
      <c r="G88" s="26">
        <f t="shared" si="4"/>
        <v>280000</v>
      </c>
      <c r="H88" s="62">
        <v>280000</v>
      </c>
      <c r="I88" s="63"/>
      <c r="J88" s="121"/>
      <c r="K88" s="121"/>
    </row>
    <row r="89" spans="1:11" ht="25.5">
      <c r="A89" s="50">
        <v>19</v>
      </c>
      <c r="B89" s="48" t="s">
        <v>210</v>
      </c>
      <c r="C89" s="60" t="s">
        <v>83</v>
      </c>
      <c r="D89" s="61"/>
      <c r="E89" s="62">
        <v>100000</v>
      </c>
      <c r="F89" s="62"/>
      <c r="G89" s="26">
        <f t="shared" si="4"/>
        <v>100000</v>
      </c>
      <c r="H89" s="62">
        <v>100000</v>
      </c>
      <c r="I89" s="63"/>
      <c r="J89" s="121"/>
      <c r="K89" s="121"/>
    </row>
    <row r="90" spans="1:11" ht="12.75">
      <c r="A90" s="50">
        <v>20</v>
      </c>
      <c r="B90" s="48" t="s">
        <v>211</v>
      </c>
      <c r="C90" s="60" t="s">
        <v>83</v>
      </c>
      <c r="D90" s="61"/>
      <c r="E90" s="62">
        <v>32500</v>
      </c>
      <c r="F90" s="62"/>
      <c r="G90" s="26">
        <f t="shared" si="4"/>
        <v>32500</v>
      </c>
      <c r="H90" s="62">
        <v>32500</v>
      </c>
      <c r="I90" s="63"/>
      <c r="J90" s="121"/>
      <c r="K90" s="121"/>
    </row>
    <row r="91" spans="1:11" ht="12.75">
      <c r="A91" s="50">
        <v>21</v>
      </c>
      <c r="B91" s="48" t="s">
        <v>226</v>
      </c>
      <c r="C91" s="60" t="s">
        <v>83</v>
      </c>
      <c r="D91" s="61"/>
      <c r="E91" s="62">
        <v>30000</v>
      </c>
      <c r="F91" s="62"/>
      <c r="G91" s="26">
        <f t="shared" si="4"/>
        <v>30000</v>
      </c>
      <c r="H91" s="62">
        <v>30000</v>
      </c>
      <c r="I91" s="63"/>
      <c r="J91" s="121"/>
      <c r="K91" s="121"/>
    </row>
    <row r="92" spans="1:11" ht="25.5">
      <c r="A92" s="50">
        <v>22</v>
      </c>
      <c r="B92" s="48" t="s">
        <v>212</v>
      </c>
      <c r="C92" s="60" t="s">
        <v>83</v>
      </c>
      <c r="D92" s="61"/>
      <c r="E92" s="62">
        <v>50000</v>
      </c>
      <c r="F92" s="62"/>
      <c r="G92" s="26">
        <f t="shared" si="4"/>
        <v>50000</v>
      </c>
      <c r="H92" s="62">
        <v>50000</v>
      </c>
      <c r="I92" s="63"/>
      <c r="J92" s="121"/>
      <c r="K92" s="121"/>
    </row>
    <row r="93" spans="1:11" ht="25.5">
      <c r="A93" s="50">
        <v>23</v>
      </c>
      <c r="B93" s="48" t="s">
        <v>213</v>
      </c>
      <c r="C93" s="60" t="s">
        <v>83</v>
      </c>
      <c r="D93" s="61"/>
      <c r="E93" s="62">
        <v>11000</v>
      </c>
      <c r="F93" s="62"/>
      <c r="G93" s="26">
        <f t="shared" si="4"/>
        <v>11000</v>
      </c>
      <c r="H93" s="62">
        <v>11000</v>
      </c>
      <c r="I93" s="63"/>
      <c r="J93" s="121"/>
      <c r="K93" s="121"/>
    </row>
    <row r="94" spans="1:11" ht="12.75">
      <c r="A94" s="50">
        <v>24</v>
      </c>
      <c r="B94" s="48" t="s">
        <v>214</v>
      </c>
      <c r="C94" s="60" t="s">
        <v>83</v>
      </c>
      <c r="D94" s="61"/>
      <c r="E94" s="62">
        <v>10000</v>
      </c>
      <c r="F94" s="62"/>
      <c r="G94" s="26">
        <f t="shared" si="4"/>
        <v>10000</v>
      </c>
      <c r="H94" s="62">
        <v>10000</v>
      </c>
      <c r="I94" s="63"/>
      <c r="J94" s="121"/>
      <c r="K94" s="121"/>
    </row>
    <row r="95" spans="1:11" ht="12.75">
      <c r="A95" s="50">
        <v>25</v>
      </c>
      <c r="B95" s="48" t="s">
        <v>215</v>
      </c>
      <c r="C95" s="60" t="s">
        <v>83</v>
      </c>
      <c r="D95" s="61"/>
      <c r="E95" s="62">
        <v>105000</v>
      </c>
      <c r="F95" s="62"/>
      <c r="G95" s="26">
        <f t="shared" si="4"/>
        <v>105000</v>
      </c>
      <c r="H95" s="62">
        <v>105000</v>
      </c>
      <c r="I95" s="63"/>
      <c r="J95" s="121"/>
      <c r="K95" s="121"/>
    </row>
    <row r="96" spans="1:11" ht="12.75">
      <c r="A96" s="50">
        <v>26</v>
      </c>
      <c r="B96" s="48" t="s">
        <v>216</v>
      </c>
      <c r="C96" s="60" t="s">
        <v>83</v>
      </c>
      <c r="D96" s="61"/>
      <c r="E96" s="62">
        <v>50000</v>
      </c>
      <c r="F96" s="62"/>
      <c r="G96" s="26">
        <f t="shared" si="4"/>
        <v>50000</v>
      </c>
      <c r="H96" s="62">
        <v>50000</v>
      </c>
      <c r="I96" s="63"/>
      <c r="J96" s="121"/>
      <c r="K96" s="121"/>
    </row>
    <row r="97" spans="1:11" ht="12.75">
      <c r="A97" s="50">
        <v>27</v>
      </c>
      <c r="B97" s="48" t="s">
        <v>217</v>
      </c>
      <c r="C97" s="60" t="s">
        <v>83</v>
      </c>
      <c r="D97" s="61"/>
      <c r="E97" s="62">
        <v>15000</v>
      </c>
      <c r="F97" s="62"/>
      <c r="G97" s="26">
        <f t="shared" si="4"/>
        <v>15000</v>
      </c>
      <c r="H97" s="62">
        <v>15000</v>
      </c>
      <c r="I97" s="63"/>
      <c r="J97" s="121"/>
      <c r="K97" s="121"/>
    </row>
    <row r="98" spans="1:11" ht="12.75">
      <c r="A98" s="50">
        <v>28</v>
      </c>
      <c r="B98" s="48" t="s">
        <v>218</v>
      </c>
      <c r="C98" s="60" t="s">
        <v>83</v>
      </c>
      <c r="D98" s="61"/>
      <c r="E98" s="62">
        <v>14000</v>
      </c>
      <c r="F98" s="62"/>
      <c r="G98" s="26">
        <f t="shared" si="4"/>
        <v>14000</v>
      </c>
      <c r="H98" s="62">
        <v>14000</v>
      </c>
      <c r="I98" s="63"/>
      <c r="J98" s="121"/>
      <c r="K98" s="121"/>
    </row>
    <row r="99" spans="1:11" ht="12.75">
      <c r="A99" s="50">
        <v>29</v>
      </c>
      <c r="B99" s="48" t="s">
        <v>219</v>
      </c>
      <c r="C99" s="60" t="s">
        <v>83</v>
      </c>
      <c r="D99" s="61"/>
      <c r="E99" s="62">
        <v>120000</v>
      </c>
      <c r="F99" s="62"/>
      <c r="G99" s="26">
        <f t="shared" si="4"/>
        <v>120000</v>
      </c>
      <c r="H99" s="62">
        <v>120000</v>
      </c>
      <c r="I99" s="63"/>
      <c r="J99" s="121"/>
      <c r="K99" s="121"/>
    </row>
    <row r="100" spans="1:11" ht="12.75">
      <c r="A100" s="50">
        <v>30</v>
      </c>
      <c r="B100" s="48" t="s">
        <v>220</v>
      </c>
      <c r="C100" s="60" t="s">
        <v>83</v>
      </c>
      <c r="D100" s="61"/>
      <c r="E100" s="62">
        <v>1600000</v>
      </c>
      <c r="F100" s="62"/>
      <c r="G100" s="26">
        <f t="shared" si="4"/>
        <v>1600000</v>
      </c>
      <c r="H100" s="62">
        <v>1600000</v>
      </c>
      <c r="I100" s="63"/>
      <c r="J100" s="121"/>
      <c r="K100" s="121"/>
    </row>
    <row r="101" spans="1:11" ht="12.75">
      <c r="A101" s="50">
        <v>31</v>
      </c>
      <c r="B101" s="48" t="s">
        <v>221</v>
      </c>
      <c r="C101" s="60" t="s">
        <v>83</v>
      </c>
      <c r="D101" s="61"/>
      <c r="E101" s="62">
        <v>50000</v>
      </c>
      <c r="F101" s="62"/>
      <c r="G101" s="26">
        <f t="shared" si="4"/>
        <v>50000</v>
      </c>
      <c r="H101" s="62">
        <v>50000</v>
      </c>
      <c r="I101" s="63"/>
      <c r="J101" s="121"/>
      <c r="K101" s="121"/>
    </row>
    <row r="102" spans="1:11" ht="12.75">
      <c r="A102" s="50">
        <v>32</v>
      </c>
      <c r="B102" s="48" t="s">
        <v>222</v>
      </c>
      <c r="C102" s="60" t="s">
        <v>83</v>
      </c>
      <c r="D102" s="61"/>
      <c r="E102" s="62">
        <v>16000</v>
      </c>
      <c r="F102" s="62"/>
      <c r="G102" s="26">
        <f t="shared" si="4"/>
        <v>16000</v>
      </c>
      <c r="H102" s="62">
        <v>16000</v>
      </c>
      <c r="I102" s="63"/>
      <c r="J102" s="121"/>
      <c r="K102" s="121"/>
    </row>
    <row r="103" spans="1:11" ht="12.75">
      <c r="A103" s="50">
        <v>33</v>
      </c>
      <c r="B103" s="48" t="s">
        <v>223</v>
      </c>
      <c r="C103" s="60" t="s">
        <v>83</v>
      </c>
      <c r="D103" s="61"/>
      <c r="E103" s="62">
        <v>160000</v>
      </c>
      <c r="F103" s="62"/>
      <c r="G103" s="26">
        <f t="shared" si="4"/>
        <v>160000</v>
      </c>
      <c r="H103" s="62">
        <v>160000</v>
      </c>
      <c r="I103" s="63"/>
      <c r="J103" s="121"/>
      <c r="K103" s="121"/>
    </row>
    <row r="104" spans="1:11" ht="12.75">
      <c r="A104" s="50">
        <v>34</v>
      </c>
      <c r="B104" s="48" t="s">
        <v>225</v>
      </c>
      <c r="C104" s="60" t="s">
        <v>83</v>
      </c>
      <c r="D104" s="61"/>
      <c r="E104" s="62">
        <v>420000</v>
      </c>
      <c r="F104" s="62"/>
      <c r="G104" s="26">
        <f t="shared" si="4"/>
        <v>420000</v>
      </c>
      <c r="H104" s="62">
        <v>420000</v>
      </c>
      <c r="I104" s="63"/>
      <c r="J104" s="121"/>
      <c r="K104" s="121"/>
    </row>
    <row r="105" spans="1:11" ht="12.75">
      <c r="A105" s="50">
        <v>35</v>
      </c>
      <c r="B105" s="48" t="s">
        <v>224</v>
      </c>
      <c r="C105" s="60" t="s">
        <v>83</v>
      </c>
      <c r="D105" s="61"/>
      <c r="E105" s="62">
        <v>27500</v>
      </c>
      <c r="F105" s="62"/>
      <c r="G105" s="26">
        <f t="shared" si="4"/>
        <v>27500</v>
      </c>
      <c r="H105" s="62">
        <v>27500</v>
      </c>
      <c r="I105" s="63"/>
      <c r="J105" s="121"/>
      <c r="K105" s="121"/>
    </row>
    <row r="106" spans="1:11" ht="12.75">
      <c r="A106" s="50">
        <v>36</v>
      </c>
      <c r="B106" s="48" t="s">
        <v>231</v>
      </c>
      <c r="C106" s="60" t="s">
        <v>83</v>
      </c>
      <c r="D106" s="61"/>
      <c r="E106" s="62"/>
      <c r="F106" s="62">
        <v>250000</v>
      </c>
      <c r="G106" s="26">
        <f t="shared" si="4"/>
        <v>250000</v>
      </c>
      <c r="H106" s="62">
        <v>250000</v>
      </c>
      <c r="I106" s="63"/>
      <c r="J106" s="121"/>
      <c r="K106" s="121"/>
    </row>
    <row r="107" spans="1:11" ht="12.75">
      <c r="A107" s="64"/>
      <c r="B107" s="65" t="s">
        <v>101</v>
      </c>
      <c r="C107" s="66"/>
      <c r="D107" s="64"/>
      <c r="E107" s="59">
        <f>SUM(E108:E126)</f>
        <v>4870000</v>
      </c>
      <c r="F107" s="59">
        <f>SUM(F108:F126)</f>
        <v>0</v>
      </c>
      <c r="G107" s="59">
        <f>SUM(G108:G126)</f>
        <v>4870000</v>
      </c>
      <c r="H107" s="59">
        <f>SUM(H108:H126)</f>
        <v>4389000</v>
      </c>
      <c r="I107" s="59">
        <f>SUM(I108:I126)</f>
        <v>481000</v>
      </c>
      <c r="J107" s="121"/>
      <c r="K107" s="121"/>
    </row>
    <row r="108" spans="1:11" ht="25.5">
      <c r="A108" s="50">
        <v>1</v>
      </c>
      <c r="B108" s="48" t="s">
        <v>102</v>
      </c>
      <c r="C108" s="60" t="s">
        <v>83</v>
      </c>
      <c r="D108" s="67"/>
      <c r="E108" s="68">
        <v>4151000</v>
      </c>
      <c r="F108" s="68"/>
      <c r="G108" s="26">
        <f>E108+F108</f>
        <v>4151000</v>
      </c>
      <c r="H108" s="68">
        <v>4151000</v>
      </c>
      <c r="I108" s="69"/>
      <c r="J108" s="121"/>
      <c r="K108" s="121"/>
    </row>
    <row r="109" spans="1:11" ht="12.75">
      <c r="A109" s="50">
        <v>2</v>
      </c>
      <c r="B109" s="48" t="s">
        <v>103</v>
      </c>
      <c r="C109" s="60" t="s">
        <v>83</v>
      </c>
      <c r="D109" s="67"/>
      <c r="E109" s="68">
        <v>178000</v>
      </c>
      <c r="F109" s="68"/>
      <c r="G109" s="26">
        <f aca="true" t="shared" si="5" ref="G109:G126">E109+F109</f>
        <v>178000</v>
      </c>
      <c r="H109" s="68">
        <v>178000</v>
      </c>
      <c r="I109" s="69"/>
      <c r="J109" s="121"/>
      <c r="K109" s="121"/>
    </row>
    <row r="110" spans="1:11" ht="25.5">
      <c r="A110" s="50">
        <v>3</v>
      </c>
      <c r="B110" s="48" t="s">
        <v>104</v>
      </c>
      <c r="C110" s="60" t="s">
        <v>83</v>
      </c>
      <c r="D110" s="67"/>
      <c r="E110" s="68">
        <v>60000</v>
      </c>
      <c r="F110" s="68"/>
      <c r="G110" s="26">
        <f t="shared" si="5"/>
        <v>60000</v>
      </c>
      <c r="H110" s="68">
        <v>60000</v>
      </c>
      <c r="I110" s="69"/>
      <c r="J110" s="121"/>
      <c r="K110" s="121"/>
    </row>
    <row r="111" spans="1:11" ht="15">
      <c r="A111" s="50">
        <v>4</v>
      </c>
      <c r="B111" s="48" t="s">
        <v>105</v>
      </c>
      <c r="C111" s="60" t="s">
        <v>83</v>
      </c>
      <c r="D111" s="67"/>
      <c r="E111" s="68">
        <v>45000</v>
      </c>
      <c r="F111" s="68"/>
      <c r="G111" s="26">
        <f t="shared" si="5"/>
        <v>45000</v>
      </c>
      <c r="H111" s="68"/>
      <c r="I111" s="69">
        <v>45000</v>
      </c>
      <c r="J111" s="121"/>
      <c r="K111" s="121"/>
    </row>
    <row r="112" spans="1:11" ht="12.75">
      <c r="A112" s="50">
        <v>5</v>
      </c>
      <c r="B112" s="48" t="s">
        <v>106</v>
      </c>
      <c r="C112" s="60" t="s">
        <v>83</v>
      </c>
      <c r="D112" s="67"/>
      <c r="E112" s="68">
        <v>9000</v>
      </c>
      <c r="F112" s="68"/>
      <c r="G112" s="26">
        <f t="shared" si="5"/>
        <v>9000</v>
      </c>
      <c r="H112" s="68"/>
      <c r="I112" s="69">
        <v>9000</v>
      </c>
      <c r="J112" s="121"/>
      <c r="K112" s="121"/>
    </row>
    <row r="113" spans="1:11" ht="15">
      <c r="A113" s="50">
        <v>6</v>
      </c>
      <c r="B113" s="48" t="s">
        <v>107</v>
      </c>
      <c r="C113" s="60" t="s">
        <v>83</v>
      </c>
      <c r="D113" s="67"/>
      <c r="E113" s="68">
        <v>8000</v>
      </c>
      <c r="F113" s="68"/>
      <c r="G113" s="26">
        <f t="shared" si="5"/>
        <v>8000</v>
      </c>
      <c r="H113" s="68"/>
      <c r="I113" s="69">
        <v>8000</v>
      </c>
      <c r="J113" s="121"/>
      <c r="K113" s="121"/>
    </row>
    <row r="114" spans="1:11" ht="15">
      <c r="A114" s="50">
        <v>7</v>
      </c>
      <c r="B114" s="48" t="s">
        <v>108</v>
      </c>
      <c r="C114" s="60" t="s">
        <v>83</v>
      </c>
      <c r="D114" s="67"/>
      <c r="E114" s="68">
        <v>130000</v>
      </c>
      <c r="F114" s="68"/>
      <c r="G114" s="26">
        <f t="shared" si="5"/>
        <v>130000</v>
      </c>
      <c r="H114" s="68"/>
      <c r="I114" s="69">
        <v>130000</v>
      </c>
      <c r="J114" s="121"/>
      <c r="K114" s="121"/>
    </row>
    <row r="115" spans="1:11" ht="15">
      <c r="A115" s="50">
        <v>8</v>
      </c>
      <c r="B115" s="48" t="s">
        <v>109</v>
      </c>
      <c r="C115" s="60" t="s">
        <v>83</v>
      </c>
      <c r="D115" s="67"/>
      <c r="E115" s="68">
        <v>40000</v>
      </c>
      <c r="F115" s="68"/>
      <c r="G115" s="26">
        <f t="shared" si="5"/>
        <v>40000</v>
      </c>
      <c r="H115" s="68"/>
      <c r="I115" s="69">
        <v>40000</v>
      </c>
      <c r="J115" s="121"/>
      <c r="K115" s="121"/>
    </row>
    <row r="116" spans="1:11" ht="12.75">
      <c r="A116" s="50">
        <v>9</v>
      </c>
      <c r="B116" s="48" t="s">
        <v>110</v>
      </c>
      <c r="C116" s="60" t="s">
        <v>83</v>
      </c>
      <c r="D116" s="67"/>
      <c r="E116" s="68">
        <v>57000</v>
      </c>
      <c r="F116" s="68"/>
      <c r="G116" s="26">
        <f t="shared" si="5"/>
        <v>57000</v>
      </c>
      <c r="H116" s="68"/>
      <c r="I116" s="69">
        <v>57000</v>
      </c>
      <c r="J116" s="121"/>
      <c r="K116" s="121"/>
    </row>
    <row r="117" spans="1:11" ht="12.75">
      <c r="A117" s="50">
        <v>10</v>
      </c>
      <c r="B117" s="48" t="s">
        <v>111</v>
      </c>
      <c r="C117" s="60" t="s">
        <v>83</v>
      </c>
      <c r="D117" s="67"/>
      <c r="E117" s="68">
        <v>10000</v>
      </c>
      <c r="F117" s="68"/>
      <c r="G117" s="26">
        <f t="shared" si="5"/>
        <v>10000</v>
      </c>
      <c r="H117" s="68"/>
      <c r="I117" s="69">
        <v>10000</v>
      </c>
      <c r="J117" s="121"/>
      <c r="K117" s="121"/>
    </row>
    <row r="118" spans="1:11" ht="12.75">
      <c r="A118" s="50">
        <v>11</v>
      </c>
      <c r="B118" s="48" t="s">
        <v>112</v>
      </c>
      <c r="C118" s="60" t="s">
        <v>83</v>
      </c>
      <c r="D118" s="67"/>
      <c r="E118" s="68">
        <v>10000</v>
      </c>
      <c r="F118" s="68"/>
      <c r="G118" s="26">
        <f t="shared" si="5"/>
        <v>10000</v>
      </c>
      <c r="H118" s="68"/>
      <c r="I118" s="69">
        <v>10000</v>
      </c>
      <c r="J118" s="121"/>
      <c r="K118" s="121"/>
    </row>
    <row r="119" spans="1:11" ht="12.75">
      <c r="A119" s="50">
        <v>12</v>
      </c>
      <c r="B119" s="48" t="s">
        <v>113</v>
      </c>
      <c r="C119" s="60" t="s">
        <v>83</v>
      </c>
      <c r="D119" s="67"/>
      <c r="E119" s="68">
        <v>15000</v>
      </c>
      <c r="F119" s="68"/>
      <c r="G119" s="26">
        <f t="shared" si="5"/>
        <v>15000</v>
      </c>
      <c r="H119" s="68"/>
      <c r="I119" s="69">
        <v>15000</v>
      </c>
      <c r="J119" s="121"/>
      <c r="K119" s="121"/>
    </row>
    <row r="120" spans="1:11" ht="12.75">
      <c r="A120" s="50">
        <v>13</v>
      </c>
      <c r="B120" s="48" t="s">
        <v>114</v>
      </c>
      <c r="C120" s="60" t="s">
        <v>83</v>
      </c>
      <c r="D120" s="67"/>
      <c r="E120" s="68">
        <v>10000</v>
      </c>
      <c r="F120" s="68"/>
      <c r="G120" s="26">
        <f t="shared" si="5"/>
        <v>10000</v>
      </c>
      <c r="H120" s="68"/>
      <c r="I120" s="69">
        <v>10000</v>
      </c>
      <c r="J120" s="121"/>
      <c r="K120" s="121"/>
    </row>
    <row r="121" spans="1:11" ht="12.75">
      <c r="A121" s="50">
        <v>14</v>
      </c>
      <c r="B121" s="48" t="s">
        <v>115</v>
      </c>
      <c r="C121" s="60" t="s">
        <v>83</v>
      </c>
      <c r="D121" s="67"/>
      <c r="E121" s="68">
        <v>7000</v>
      </c>
      <c r="F121" s="68"/>
      <c r="G121" s="26">
        <f t="shared" si="5"/>
        <v>7000</v>
      </c>
      <c r="H121" s="68"/>
      <c r="I121" s="69">
        <v>7000</v>
      </c>
      <c r="J121" s="121"/>
      <c r="K121" s="121"/>
    </row>
    <row r="122" spans="1:11" ht="12.75">
      <c r="A122" s="50">
        <v>15</v>
      </c>
      <c r="B122" s="48" t="s">
        <v>116</v>
      </c>
      <c r="C122" s="60" t="s">
        <v>83</v>
      </c>
      <c r="D122" s="67"/>
      <c r="E122" s="68">
        <v>25000</v>
      </c>
      <c r="F122" s="68"/>
      <c r="G122" s="26">
        <f t="shared" si="5"/>
        <v>25000</v>
      </c>
      <c r="H122" s="68"/>
      <c r="I122" s="69">
        <v>25000</v>
      </c>
      <c r="J122" s="121"/>
      <c r="K122" s="121"/>
    </row>
    <row r="123" spans="1:11" ht="12.75">
      <c r="A123" s="50">
        <v>16</v>
      </c>
      <c r="B123" s="48" t="s">
        <v>117</v>
      </c>
      <c r="C123" s="60" t="s">
        <v>83</v>
      </c>
      <c r="D123" s="67"/>
      <c r="E123" s="68">
        <v>15000</v>
      </c>
      <c r="F123" s="68"/>
      <c r="G123" s="26">
        <f t="shared" si="5"/>
        <v>15000</v>
      </c>
      <c r="H123" s="68"/>
      <c r="I123" s="69">
        <v>15000</v>
      </c>
      <c r="J123" s="121"/>
      <c r="K123" s="121"/>
    </row>
    <row r="124" spans="1:11" ht="12.75">
      <c r="A124" s="50">
        <v>17</v>
      </c>
      <c r="B124" s="48" t="s">
        <v>118</v>
      </c>
      <c r="C124" s="60" t="s">
        <v>83</v>
      </c>
      <c r="D124" s="67"/>
      <c r="E124" s="68">
        <v>50000</v>
      </c>
      <c r="F124" s="68"/>
      <c r="G124" s="26">
        <f t="shared" si="5"/>
        <v>50000</v>
      </c>
      <c r="H124" s="68"/>
      <c r="I124" s="69">
        <v>50000</v>
      </c>
      <c r="J124" s="121"/>
      <c r="K124" s="121"/>
    </row>
    <row r="125" spans="1:11" ht="12.75">
      <c r="A125" s="50">
        <v>18</v>
      </c>
      <c r="B125" s="48" t="s">
        <v>207</v>
      </c>
      <c r="C125" s="60" t="s">
        <v>83</v>
      </c>
      <c r="D125" s="67"/>
      <c r="E125" s="68">
        <v>35000</v>
      </c>
      <c r="F125" s="68"/>
      <c r="G125" s="26">
        <f t="shared" si="5"/>
        <v>35000</v>
      </c>
      <c r="H125" s="68"/>
      <c r="I125" s="69">
        <v>35000</v>
      </c>
      <c r="J125" s="121"/>
      <c r="K125" s="121"/>
    </row>
    <row r="126" spans="1:11" ht="12.75">
      <c r="A126" s="50">
        <v>19</v>
      </c>
      <c r="B126" s="48" t="s">
        <v>229</v>
      </c>
      <c r="C126" s="60" t="s">
        <v>83</v>
      </c>
      <c r="D126" s="67"/>
      <c r="E126" s="68">
        <v>15000</v>
      </c>
      <c r="F126" s="68"/>
      <c r="G126" s="26">
        <f t="shared" si="5"/>
        <v>15000</v>
      </c>
      <c r="H126" s="68"/>
      <c r="I126" s="69">
        <v>15000</v>
      </c>
      <c r="J126" s="121"/>
      <c r="K126" s="121"/>
    </row>
    <row r="127" spans="1:11" ht="25.5" customHeight="1">
      <c r="A127" s="52"/>
      <c r="B127" s="45" t="s">
        <v>119</v>
      </c>
      <c r="C127" s="53"/>
      <c r="D127" s="14"/>
      <c r="E127" s="18">
        <f>E128+E165+E167+E171</f>
        <v>2894000</v>
      </c>
      <c r="F127" s="18">
        <f>F128+F165+F167+F171</f>
        <v>0</v>
      </c>
      <c r="G127" s="18">
        <f>G128+G165+G167+G171</f>
        <v>2894000</v>
      </c>
      <c r="H127" s="18">
        <f>H128+H165+H167+H171</f>
        <v>2876000</v>
      </c>
      <c r="I127" s="18">
        <f>I128+I165+I167+I171</f>
        <v>18000</v>
      </c>
      <c r="J127" s="121"/>
      <c r="K127" s="121"/>
    </row>
    <row r="128" spans="1:11" ht="12.75">
      <c r="A128" s="70">
        <v>67</v>
      </c>
      <c r="B128" s="71" t="s">
        <v>120</v>
      </c>
      <c r="C128" s="59"/>
      <c r="D128" s="59"/>
      <c r="E128" s="59">
        <f>E129+E133+E135+E149+E151+E157+E153+E162+E142</f>
        <v>988000</v>
      </c>
      <c r="F128" s="59">
        <f>F129+F133+F135+F149+F151+F157+F153+F162+F142</f>
        <v>0</v>
      </c>
      <c r="G128" s="59">
        <f>G129+G133+G135+G149+G151+G157+G153+G162+G142</f>
        <v>988000</v>
      </c>
      <c r="H128" s="59">
        <f>H129+H133+H135+H149+H151+H157+H153+H162+H142</f>
        <v>988000</v>
      </c>
      <c r="I128" s="59">
        <f>I129+I133+I135+I149+I151+I157+I153+I162+I142</f>
        <v>0</v>
      </c>
      <c r="J128" s="121"/>
      <c r="K128" s="121"/>
    </row>
    <row r="129" spans="1:11" ht="12.75">
      <c r="A129" s="72"/>
      <c r="B129" s="73" t="s">
        <v>121</v>
      </c>
      <c r="C129" s="19"/>
      <c r="D129" s="74"/>
      <c r="E129" s="75">
        <f>SUM(E130:E132)</f>
        <v>28500</v>
      </c>
      <c r="F129" s="75">
        <f>SUM(F130:F132)</f>
        <v>0</v>
      </c>
      <c r="G129" s="75">
        <f>SUM(G130:G132)</f>
        <v>28500</v>
      </c>
      <c r="H129" s="75">
        <f>SUM(H130:H132)</f>
        <v>28500</v>
      </c>
      <c r="I129" s="75">
        <f>SUM(I130:I132)</f>
        <v>0</v>
      </c>
      <c r="J129" s="121"/>
      <c r="K129" s="121"/>
    </row>
    <row r="130" spans="1:11" ht="12.75">
      <c r="A130" s="76">
        <v>1</v>
      </c>
      <c r="B130" s="48" t="s">
        <v>122</v>
      </c>
      <c r="C130" s="77" t="s">
        <v>36</v>
      </c>
      <c r="D130" s="23"/>
      <c r="E130" s="114">
        <v>12000</v>
      </c>
      <c r="F130" s="114"/>
      <c r="G130" s="26">
        <f aca="true" t="shared" si="6" ref="G130:G141">E130+F130</f>
        <v>12000</v>
      </c>
      <c r="H130" s="26">
        <v>12000</v>
      </c>
      <c r="I130" s="74"/>
      <c r="J130" s="121"/>
      <c r="K130" s="121"/>
    </row>
    <row r="131" spans="1:11" ht="12.75">
      <c r="A131" s="76">
        <v>2</v>
      </c>
      <c r="B131" s="48" t="s">
        <v>123</v>
      </c>
      <c r="C131" s="25" t="s">
        <v>36</v>
      </c>
      <c r="D131" s="74"/>
      <c r="E131" s="78">
        <v>6500</v>
      </c>
      <c r="F131" s="74"/>
      <c r="G131" s="26">
        <f t="shared" si="6"/>
        <v>6500</v>
      </c>
      <c r="H131" s="78">
        <v>6500</v>
      </c>
      <c r="I131" s="74"/>
      <c r="J131" s="121"/>
      <c r="K131" s="121"/>
    </row>
    <row r="132" spans="1:11" ht="25.5">
      <c r="A132" s="76">
        <v>3</v>
      </c>
      <c r="B132" s="48" t="s">
        <v>124</v>
      </c>
      <c r="C132" s="25" t="s">
        <v>36</v>
      </c>
      <c r="D132" s="74"/>
      <c r="E132" s="78">
        <v>10000</v>
      </c>
      <c r="F132" s="74"/>
      <c r="G132" s="26">
        <f t="shared" si="6"/>
        <v>10000</v>
      </c>
      <c r="H132" s="78">
        <v>10000</v>
      </c>
      <c r="I132" s="74"/>
      <c r="J132" s="121"/>
      <c r="K132" s="121"/>
    </row>
    <row r="133" spans="1:11" ht="12.75">
      <c r="A133" s="76"/>
      <c r="B133" s="73" t="s">
        <v>125</v>
      </c>
      <c r="C133" s="25" t="s">
        <v>36</v>
      </c>
      <c r="D133" s="74"/>
      <c r="E133" s="75">
        <f>E134</f>
        <v>25000</v>
      </c>
      <c r="F133" s="75">
        <f>F134</f>
        <v>0</v>
      </c>
      <c r="G133" s="27">
        <f t="shared" si="6"/>
        <v>25000</v>
      </c>
      <c r="H133" s="27">
        <f>SUM(H134:H134)</f>
        <v>25000</v>
      </c>
      <c r="I133" s="27"/>
      <c r="J133" s="121"/>
      <c r="K133" s="121"/>
    </row>
    <row r="134" spans="1:11" ht="12.75">
      <c r="A134" s="76">
        <v>4</v>
      </c>
      <c r="B134" s="48" t="s">
        <v>126</v>
      </c>
      <c r="C134" s="25" t="s">
        <v>36</v>
      </c>
      <c r="D134" s="74"/>
      <c r="E134" s="78">
        <v>25000</v>
      </c>
      <c r="F134" s="74"/>
      <c r="G134" s="26">
        <f t="shared" si="6"/>
        <v>25000</v>
      </c>
      <c r="H134" s="78">
        <v>25000</v>
      </c>
      <c r="I134" s="74"/>
      <c r="J134" s="121"/>
      <c r="K134" s="121"/>
    </row>
    <row r="135" spans="1:11" ht="12.75">
      <c r="A135" s="72"/>
      <c r="B135" s="73" t="s">
        <v>127</v>
      </c>
      <c r="C135" s="19"/>
      <c r="D135" s="74"/>
      <c r="E135" s="75">
        <f>SUM(E136:E141)</f>
        <v>239000</v>
      </c>
      <c r="F135" s="75">
        <f>SUM(F136:F141)</f>
        <v>0</v>
      </c>
      <c r="G135" s="27">
        <f t="shared" si="6"/>
        <v>239000</v>
      </c>
      <c r="H135" s="75">
        <f>SUM(H136:H141)</f>
        <v>239000</v>
      </c>
      <c r="I135" s="75">
        <f>SUM(I136:I141)</f>
        <v>0</v>
      </c>
      <c r="J135" s="121"/>
      <c r="K135" s="121"/>
    </row>
    <row r="136" spans="1:11" ht="25.5">
      <c r="A136" s="76">
        <v>5</v>
      </c>
      <c r="B136" s="48" t="s">
        <v>204</v>
      </c>
      <c r="C136" s="25" t="s">
        <v>36</v>
      </c>
      <c r="D136" s="74"/>
      <c r="E136" s="78">
        <v>20000</v>
      </c>
      <c r="F136" s="74"/>
      <c r="G136" s="26">
        <f t="shared" si="6"/>
        <v>20000</v>
      </c>
      <c r="H136" s="78">
        <v>20000</v>
      </c>
      <c r="I136" s="74"/>
      <c r="J136" s="121"/>
      <c r="K136" s="121"/>
    </row>
    <row r="137" spans="1:11" ht="25.5">
      <c r="A137" s="76">
        <v>6</v>
      </c>
      <c r="B137" s="48" t="s">
        <v>128</v>
      </c>
      <c r="C137" s="77" t="s">
        <v>36</v>
      </c>
      <c r="D137" s="74"/>
      <c r="E137" s="78">
        <v>150000</v>
      </c>
      <c r="F137" s="74"/>
      <c r="G137" s="26">
        <f t="shared" si="6"/>
        <v>150000</v>
      </c>
      <c r="H137" s="78">
        <v>150000</v>
      </c>
      <c r="I137" s="74"/>
      <c r="J137" s="121"/>
      <c r="K137" s="121"/>
    </row>
    <row r="138" spans="1:11" ht="25.5">
      <c r="A138" s="76">
        <v>7</v>
      </c>
      <c r="B138" s="48" t="s">
        <v>129</v>
      </c>
      <c r="C138" s="77" t="s">
        <v>36</v>
      </c>
      <c r="D138" s="74"/>
      <c r="E138" s="78">
        <v>40000</v>
      </c>
      <c r="F138" s="74"/>
      <c r="G138" s="26">
        <f t="shared" si="6"/>
        <v>40000</v>
      </c>
      <c r="H138" s="78">
        <v>40000</v>
      </c>
      <c r="I138" s="75"/>
      <c r="J138" s="121"/>
      <c r="K138" s="121"/>
    </row>
    <row r="139" spans="1:11" ht="25.5">
      <c r="A139" s="76">
        <v>8</v>
      </c>
      <c r="B139" s="48" t="s">
        <v>205</v>
      </c>
      <c r="C139" s="25" t="s">
        <v>36</v>
      </c>
      <c r="D139" s="74"/>
      <c r="E139" s="78">
        <v>15000</v>
      </c>
      <c r="F139" s="74"/>
      <c r="G139" s="26">
        <f t="shared" si="6"/>
        <v>15000</v>
      </c>
      <c r="H139" s="78">
        <v>15000</v>
      </c>
      <c r="I139" s="74"/>
      <c r="J139" s="121"/>
      <c r="K139" s="121"/>
    </row>
    <row r="140" spans="1:11" ht="12.75">
      <c r="A140" s="76">
        <v>9</v>
      </c>
      <c r="B140" s="48" t="s">
        <v>130</v>
      </c>
      <c r="C140" s="77" t="s">
        <v>36</v>
      </c>
      <c r="D140" s="74"/>
      <c r="E140" s="78">
        <v>4000</v>
      </c>
      <c r="F140" s="74"/>
      <c r="G140" s="26">
        <f t="shared" si="6"/>
        <v>4000</v>
      </c>
      <c r="H140" s="78">
        <v>4000</v>
      </c>
      <c r="I140" s="75"/>
      <c r="J140" s="121"/>
      <c r="K140" s="121"/>
    </row>
    <row r="141" spans="1:11" ht="12.75">
      <c r="A141" s="76">
        <v>10</v>
      </c>
      <c r="B141" s="48" t="s">
        <v>131</v>
      </c>
      <c r="C141" s="77" t="s">
        <v>36</v>
      </c>
      <c r="D141" s="74"/>
      <c r="E141" s="78">
        <v>10000</v>
      </c>
      <c r="F141" s="74"/>
      <c r="G141" s="26">
        <f t="shared" si="6"/>
        <v>10000</v>
      </c>
      <c r="H141" s="78">
        <v>10000</v>
      </c>
      <c r="I141" s="75"/>
      <c r="J141" s="121"/>
      <c r="K141" s="121"/>
    </row>
    <row r="142" spans="1:11" s="44" customFormat="1" ht="12.75">
      <c r="A142" s="72"/>
      <c r="B142" s="73" t="s">
        <v>132</v>
      </c>
      <c r="C142" s="19"/>
      <c r="D142" s="74"/>
      <c r="E142" s="75">
        <f>SUM(E143:E148)</f>
        <v>420000</v>
      </c>
      <c r="F142" s="75">
        <f>SUM(F143:F148)</f>
        <v>0</v>
      </c>
      <c r="G142" s="75">
        <f>SUM(G143:G148)</f>
        <v>420000</v>
      </c>
      <c r="H142" s="75">
        <f>SUM(H143:H148)</f>
        <v>420000</v>
      </c>
      <c r="I142" s="75">
        <f>SUM(I143:I148)</f>
        <v>0</v>
      </c>
      <c r="J142" s="121"/>
      <c r="K142" s="121"/>
    </row>
    <row r="143" spans="1:11" ht="12.75">
      <c r="A143" s="76">
        <v>11</v>
      </c>
      <c r="B143" s="48" t="s">
        <v>133</v>
      </c>
      <c r="C143" s="77" t="s">
        <v>36</v>
      </c>
      <c r="D143" s="74"/>
      <c r="E143" s="78">
        <v>180000</v>
      </c>
      <c r="F143" s="74"/>
      <c r="G143" s="26">
        <f aca="true" t="shared" si="7" ref="G143:G148">F143+E143</f>
        <v>180000</v>
      </c>
      <c r="H143" s="78">
        <v>180000</v>
      </c>
      <c r="I143" s="75"/>
      <c r="J143" s="121"/>
      <c r="K143" s="121"/>
    </row>
    <row r="144" spans="1:11" ht="12.75">
      <c r="A144" s="76">
        <v>12</v>
      </c>
      <c r="B144" s="48" t="s">
        <v>134</v>
      </c>
      <c r="C144" s="77" t="s">
        <v>36</v>
      </c>
      <c r="D144" s="74"/>
      <c r="E144" s="78">
        <v>110000</v>
      </c>
      <c r="F144" s="74"/>
      <c r="G144" s="26">
        <f t="shared" si="7"/>
        <v>110000</v>
      </c>
      <c r="H144" s="78">
        <v>110000</v>
      </c>
      <c r="I144" s="75"/>
      <c r="J144" s="121"/>
      <c r="K144" s="121"/>
    </row>
    <row r="145" spans="1:11" ht="25.5">
      <c r="A145" s="76">
        <v>13</v>
      </c>
      <c r="B145" s="48" t="s">
        <v>135</v>
      </c>
      <c r="C145" s="77" t="s">
        <v>36</v>
      </c>
      <c r="D145" s="74"/>
      <c r="E145" s="78">
        <v>40000</v>
      </c>
      <c r="F145" s="74"/>
      <c r="G145" s="26">
        <f t="shared" si="7"/>
        <v>40000</v>
      </c>
      <c r="H145" s="78">
        <v>40000</v>
      </c>
      <c r="I145" s="75"/>
      <c r="J145" s="121"/>
      <c r="K145" s="121"/>
    </row>
    <row r="146" spans="1:11" ht="12.75">
      <c r="A146" s="76">
        <v>14</v>
      </c>
      <c r="B146" s="48" t="s">
        <v>136</v>
      </c>
      <c r="C146" s="77" t="s">
        <v>36</v>
      </c>
      <c r="D146" s="74"/>
      <c r="E146" s="78">
        <v>5000</v>
      </c>
      <c r="F146" s="74"/>
      <c r="G146" s="26">
        <f t="shared" si="7"/>
        <v>5000</v>
      </c>
      <c r="H146" s="78">
        <v>5000</v>
      </c>
      <c r="I146" s="75"/>
      <c r="J146" s="121"/>
      <c r="K146" s="121"/>
    </row>
    <row r="147" spans="1:11" ht="12.75">
      <c r="A147" s="76">
        <v>15</v>
      </c>
      <c r="B147" s="48" t="s">
        <v>137</v>
      </c>
      <c r="C147" s="77" t="s">
        <v>36</v>
      </c>
      <c r="D147" s="74"/>
      <c r="E147" s="78">
        <v>50000</v>
      </c>
      <c r="F147" s="74"/>
      <c r="G147" s="26">
        <f t="shared" si="7"/>
        <v>50000</v>
      </c>
      <c r="H147" s="78">
        <v>50000</v>
      </c>
      <c r="I147" s="75"/>
      <c r="J147" s="121"/>
      <c r="K147" s="121"/>
    </row>
    <row r="148" spans="1:11" ht="25.5">
      <c r="A148" s="76">
        <v>16</v>
      </c>
      <c r="B148" s="48" t="s">
        <v>138</v>
      </c>
      <c r="C148" s="77" t="s">
        <v>36</v>
      </c>
      <c r="D148" s="74"/>
      <c r="E148" s="78">
        <v>35000</v>
      </c>
      <c r="F148" s="74"/>
      <c r="G148" s="26">
        <f t="shared" si="7"/>
        <v>35000</v>
      </c>
      <c r="H148" s="78">
        <v>35000</v>
      </c>
      <c r="I148" s="75"/>
      <c r="J148" s="121"/>
      <c r="K148" s="121"/>
    </row>
    <row r="149" spans="1:11" s="44" customFormat="1" ht="12.75">
      <c r="A149" s="72"/>
      <c r="B149" s="73" t="s">
        <v>139</v>
      </c>
      <c r="C149" s="19"/>
      <c r="D149" s="74"/>
      <c r="E149" s="75">
        <f>E150</f>
        <v>3000</v>
      </c>
      <c r="F149" s="75">
        <f>F150</f>
        <v>0</v>
      </c>
      <c r="G149" s="75">
        <f>G150</f>
        <v>3000</v>
      </c>
      <c r="H149" s="75">
        <f>H150</f>
        <v>3000</v>
      </c>
      <c r="I149" s="75">
        <f>I150</f>
        <v>0</v>
      </c>
      <c r="J149" s="121"/>
      <c r="K149" s="121"/>
    </row>
    <row r="150" spans="1:11" ht="12.75">
      <c r="A150" s="76">
        <v>17</v>
      </c>
      <c r="B150" s="48" t="s">
        <v>140</v>
      </c>
      <c r="C150" s="77" t="s">
        <v>36</v>
      </c>
      <c r="D150" s="74"/>
      <c r="E150" s="78">
        <v>3000</v>
      </c>
      <c r="F150" s="74"/>
      <c r="G150" s="26">
        <f>E150+F150</f>
        <v>3000</v>
      </c>
      <c r="H150" s="78">
        <v>3000</v>
      </c>
      <c r="I150" s="75"/>
      <c r="J150" s="121"/>
      <c r="K150" s="121"/>
    </row>
    <row r="151" spans="1:11" s="44" customFormat="1" ht="12.75">
      <c r="A151" s="76"/>
      <c r="B151" s="73" t="s">
        <v>141</v>
      </c>
      <c r="C151" s="19"/>
      <c r="D151" s="74"/>
      <c r="E151" s="75">
        <f>SUM(E152:E152)</f>
        <v>4000</v>
      </c>
      <c r="F151" s="75">
        <f>SUM(F152:F152)</f>
        <v>0</v>
      </c>
      <c r="G151" s="75">
        <f>SUM(G152:G152)</f>
        <v>4000</v>
      </c>
      <c r="H151" s="75">
        <f>SUM(H152:H152)</f>
        <v>4000</v>
      </c>
      <c r="I151" s="75">
        <f>SUM(I152:I152)</f>
        <v>0</v>
      </c>
      <c r="J151" s="121"/>
      <c r="K151" s="121"/>
    </row>
    <row r="152" spans="1:11" ht="12.75">
      <c r="A152" s="76">
        <v>18</v>
      </c>
      <c r="B152" s="48" t="s">
        <v>142</v>
      </c>
      <c r="C152" s="77" t="s">
        <v>36</v>
      </c>
      <c r="D152" s="74"/>
      <c r="E152" s="78">
        <v>4000</v>
      </c>
      <c r="F152" s="74"/>
      <c r="G152" s="26">
        <f>H152+I152</f>
        <v>4000</v>
      </c>
      <c r="H152" s="78">
        <v>4000</v>
      </c>
      <c r="I152" s="75"/>
      <c r="J152" s="121"/>
      <c r="K152" s="121"/>
    </row>
    <row r="153" spans="1:11" s="44" customFormat="1" ht="12.75">
      <c r="A153" s="72"/>
      <c r="B153" s="73" t="s">
        <v>143</v>
      </c>
      <c r="C153" s="19"/>
      <c r="D153" s="74"/>
      <c r="E153" s="75">
        <f>SUM(E154:E156)</f>
        <v>128000</v>
      </c>
      <c r="F153" s="75">
        <f>SUM(F154:F156)</f>
        <v>0</v>
      </c>
      <c r="G153" s="75">
        <f>SUM(G154:G156)</f>
        <v>128000</v>
      </c>
      <c r="H153" s="75">
        <f>SUM(H154:H156)</f>
        <v>128000</v>
      </c>
      <c r="I153" s="75">
        <f>SUM(I154:I156)</f>
        <v>0</v>
      </c>
      <c r="J153" s="121"/>
      <c r="K153" s="121"/>
    </row>
    <row r="154" spans="1:11" ht="12.75">
      <c r="A154" s="76">
        <v>19</v>
      </c>
      <c r="B154" s="48" t="s">
        <v>144</v>
      </c>
      <c r="C154" s="77" t="s">
        <v>36</v>
      </c>
      <c r="D154" s="74"/>
      <c r="E154" s="78">
        <v>65000</v>
      </c>
      <c r="F154" s="74"/>
      <c r="G154" s="26">
        <f>E154+F154</f>
        <v>65000</v>
      </c>
      <c r="H154" s="78">
        <v>65000</v>
      </c>
      <c r="I154" s="75"/>
      <c r="J154" s="121"/>
      <c r="K154" s="121"/>
    </row>
    <row r="155" spans="1:11" ht="12.75">
      <c r="A155" s="76">
        <v>20</v>
      </c>
      <c r="B155" s="48" t="s">
        <v>145</v>
      </c>
      <c r="C155" s="77" t="s">
        <v>36</v>
      </c>
      <c r="D155" s="74"/>
      <c r="E155" s="78">
        <v>3000</v>
      </c>
      <c r="F155" s="74"/>
      <c r="G155" s="26">
        <f>E155+F155</f>
        <v>3000</v>
      </c>
      <c r="H155" s="78">
        <v>3000</v>
      </c>
      <c r="I155" s="75"/>
      <c r="J155" s="121"/>
      <c r="K155" s="121"/>
    </row>
    <row r="156" spans="1:11" ht="25.5">
      <c r="A156" s="76">
        <v>21</v>
      </c>
      <c r="B156" s="48" t="s">
        <v>146</v>
      </c>
      <c r="C156" s="77" t="s">
        <v>36</v>
      </c>
      <c r="D156" s="74"/>
      <c r="E156" s="78">
        <v>60000</v>
      </c>
      <c r="F156" s="74"/>
      <c r="G156" s="26">
        <f>E156+F156</f>
        <v>60000</v>
      </c>
      <c r="H156" s="78">
        <v>60000</v>
      </c>
      <c r="I156" s="75"/>
      <c r="J156" s="121"/>
      <c r="K156" s="121"/>
    </row>
    <row r="157" spans="1:11" s="44" customFormat="1" ht="12.75">
      <c r="A157" s="72"/>
      <c r="B157" s="73" t="s">
        <v>147</v>
      </c>
      <c r="C157" s="19"/>
      <c r="D157" s="74"/>
      <c r="E157" s="75">
        <f>SUM(E158:E161)</f>
        <v>20500</v>
      </c>
      <c r="F157" s="75">
        <f>SUM(F158:F161)</f>
        <v>0</v>
      </c>
      <c r="G157" s="75">
        <f>SUM(G158:G161)</f>
        <v>20500</v>
      </c>
      <c r="H157" s="75">
        <f>SUM(H158:H161)</f>
        <v>20500</v>
      </c>
      <c r="I157" s="75">
        <f>SUM(I158:I161)</f>
        <v>0</v>
      </c>
      <c r="J157" s="121"/>
      <c r="K157" s="121"/>
    </row>
    <row r="158" spans="1:11" ht="12.75">
      <c r="A158" s="76">
        <v>22</v>
      </c>
      <c r="B158" s="48" t="s">
        <v>148</v>
      </c>
      <c r="C158" s="77" t="s">
        <v>36</v>
      </c>
      <c r="D158" s="74"/>
      <c r="E158" s="78">
        <v>6400</v>
      </c>
      <c r="F158" s="74"/>
      <c r="G158" s="26">
        <f>F158+E158</f>
        <v>6400</v>
      </c>
      <c r="H158" s="78">
        <v>6400</v>
      </c>
      <c r="I158" s="75"/>
      <c r="J158" s="121"/>
      <c r="K158" s="121"/>
    </row>
    <row r="159" spans="1:11" ht="12.75">
      <c r="A159" s="76">
        <v>23</v>
      </c>
      <c r="B159" s="48" t="s">
        <v>149</v>
      </c>
      <c r="C159" s="77" t="s">
        <v>36</v>
      </c>
      <c r="D159" s="74"/>
      <c r="E159" s="78">
        <v>4800</v>
      </c>
      <c r="F159" s="74"/>
      <c r="G159" s="26">
        <f>F159+E159</f>
        <v>4800</v>
      </c>
      <c r="H159" s="78">
        <v>4800</v>
      </c>
      <c r="I159" s="75"/>
      <c r="J159" s="121"/>
      <c r="K159" s="121"/>
    </row>
    <row r="160" spans="1:11" ht="12.75">
      <c r="A160" s="76">
        <v>24</v>
      </c>
      <c r="B160" s="48" t="s">
        <v>150</v>
      </c>
      <c r="C160" s="77" t="s">
        <v>36</v>
      </c>
      <c r="D160" s="74"/>
      <c r="E160" s="78">
        <v>6000</v>
      </c>
      <c r="F160" s="74"/>
      <c r="G160" s="26">
        <f>F160+E160</f>
        <v>6000</v>
      </c>
      <c r="H160" s="78">
        <v>6000</v>
      </c>
      <c r="I160" s="75"/>
      <c r="J160" s="121"/>
      <c r="K160" s="121"/>
    </row>
    <row r="161" spans="1:11" ht="12.75">
      <c r="A161" s="76">
        <v>25</v>
      </c>
      <c r="B161" s="48" t="s">
        <v>151</v>
      </c>
      <c r="C161" s="77" t="s">
        <v>36</v>
      </c>
      <c r="D161" s="74"/>
      <c r="E161" s="78">
        <v>3300</v>
      </c>
      <c r="F161" s="74"/>
      <c r="G161" s="26">
        <f>F161+E161</f>
        <v>3300</v>
      </c>
      <c r="H161" s="78">
        <v>3300</v>
      </c>
      <c r="I161" s="75"/>
      <c r="J161" s="121"/>
      <c r="K161" s="121"/>
    </row>
    <row r="162" spans="1:11" s="44" customFormat="1" ht="12.75">
      <c r="A162" s="76"/>
      <c r="B162" s="73" t="s">
        <v>152</v>
      </c>
      <c r="C162" s="19"/>
      <c r="D162" s="74"/>
      <c r="E162" s="75">
        <f>E163+E164</f>
        <v>120000</v>
      </c>
      <c r="F162" s="75">
        <f>F163+F164</f>
        <v>0</v>
      </c>
      <c r="G162" s="75">
        <f>SUM(G163:G164)</f>
        <v>120000</v>
      </c>
      <c r="H162" s="75">
        <f>SUM(H163:H164)</f>
        <v>120000</v>
      </c>
      <c r="I162" s="75">
        <f>SUM(I163:I164)</f>
        <v>0</v>
      </c>
      <c r="J162" s="121"/>
      <c r="K162" s="121"/>
    </row>
    <row r="163" spans="1:11" ht="12.75">
      <c r="A163" s="76">
        <v>26</v>
      </c>
      <c r="B163" s="48" t="s">
        <v>153</v>
      </c>
      <c r="C163" s="77" t="s">
        <v>36</v>
      </c>
      <c r="D163" s="74"/>
      <c r="E163" s="78">
        <v>10000</v>
      </c>
      <c r="F163" s="74"/>
      <c r="G163" s="26">
        <f>F163+E163</f>
        <v>10000</v>
      </c>
      <c r="H163" s="78">
        <v>10000</v>
      </c>
      <c r="I163" s="75"/>
      <c r="J163" s="121"/>
      <c r="K163" s="121"/>
    </row>
    <row r="164" spans="1:11" ht="12.75">
      <c r="A164" s="76">
        <v>27</v>
      </c>
      <c r="B164" s="48" t="s">
        <v>154</v>
      </c>
      <c r="C164" s="77" t="s">
        <v>36</v>
      </c>
      <c r="D164" s="74"/>
      <c r="E164" s="78">
        <v>110000</v>
      </c>
      <c r="F164" s="74"/>
      <c r="G164" s="26">
        <f>F164+E164</f>
        <v>110000</v>
      </c>
      <c r="H164" s="78">
        <v>110000</v>
      </c>
      <c r="I164" s="75"/>
      <c r="J164" s="121"/>
      <c r="K164" s="121"/>
    </row>
    <row r="165" spans="1:11" ht="12.75">
      <c r="A165" s="79"/>
      <c r="B165" s="80" t="s">
        <v>155</v>
      </c>
      <c r="C165" s="81"/>
      <c r="D165" s="80"/>
      <c r="E165" s="59">
        <f>SUM(E166:E166)</f>
        <v>53000</v>
      </c>
      <c r="F165" s="59">
        <f>SUM(F166:F166)</f>
        <v>0</v>
      </c>
      <c r="G165" s="59">
        <f>SUM(G166:G166)</f>
        <v>53000</v>
      </c>
      <c r="H165" s="59">
        <f>SUM(H166:H166)</f>
        <v>53000</v>
      </c>
      <c r="I165" s="59">
        <f>SUM(I166:I166)</f>
        <v>0</v>
      </c>
      <c r="J165" s="121"/>
      <c r="K165" s="121"/>
    </row>
    <row r="166" spans="1:11" ht="12.75">
      <c r="A166" s="82" t="s">
        <v>77</v>
      </c>
      <c r="B166" s="35" t="s">
        <v>156</v>
      </c>
      <c r="C166" s="77" t="s">
        <v>36</v>
      </c>
      <c r="D166" s="42"/>
      <c r="E166" s="75">
        <v>53000</v>
      </c>
      <c r="F166" s="75"/>
      <c r="G166" s="26">
        <f>F166+E166</f>
        <v>53000</v>
      </c>
      <c r="H166" s="41">
        <v>53000</v>
      </c>
      <c r="I166" s="38"/>
      <c r="J166" s="121"/>
      <c r="K166" s="121"/>
    </row>
    <row r="167" spans="1:11" ht="12.75">
      <c r="A167" s="79"/>
      <c r="B167" s="80" t="s">
        <v>157</v>
      </c>
      <c r="C167" s="81"/>
      <c r="D167" s="80"/>
      <c r="E167" s="118">
        <f>SUM(E168:E170)</f>
        <v>1848000</v>
      </c>
      <c r="F167" s="118">
        <f>SUM(F168:F170)</f>
        <v>0</v>
      </c>
      <c r="G167" s="118">
        <f>SUM(G168:G170)</f>
        <v>1848000</v>
      </c>
      <c r="H167" s="83">
        <f>SUM(H168:H170)</f>
        <v>1830000</v>
      </c>
      <c r="I167" s="83">
        <f>SUM(I168:I170)</f>
        <v>18000</v>
      </c>
      <c r="J167" s="121"/>
      <c r="K167" s="121"/>
    </row>
    <row r="168" spans="1:11" ht="25.5">
      <c r="A168" s="47" t="s">
        <v>77</v>
      </c>
      <c r="B168" s="23" t="s">
        <v>158</v>
      </c>
      <c r="C168" s="49" t="s">
        <v>36</v>
      </c>
      <c r="D168" s="23" t="s">
        <v>159</v>
      </c>
      <c r="E168" s="114">
        <v>1755000</v>
      </c>
      <c r="F168" s="114"/>
      <c r="G168" s="26">
        <f>E168+F168</f>
        <v>1755000</v>
      </c>
      <c r="H168" s="26">
        <v>1755000</v>
      </c>
      <c r="I168" s="41"/>
      <c r="J168" s="121"/>
      <c r="K168" s="121"/>
    </row>
    <row r="169" spans="1:11" ht="12.75">
      <c r="A169" s="47" t="s">
        <v>160</v>
      </c>
      <c r="B169" s="40" t="s">
        <v>161</v>
      </c>
      <c r="C169" s="49" t="s">
        <v>36</v>
      </c>
      <c r="D169" s="23"/>
      <c r="E169" s="114">
        <v>75000</v>
      </c>
      <c r="F169" s="114"/>
      <c r="G169" s="26">
        <f>E169+F169</f>
        <v>75000</v>
      </c>
      <c r="H169" s="69">
        <v>75000</v>
      </c>
      <c r="I169" s="41"/>
      <c r="J169" s="121"/>
      <c r="K169" s="121"/>
    </row>
    <row r="170" spans="1:11" ht="12.75">
      <c r="A170" s="47" t="s">
        <v>162</v>
      </c>
      <c r="B170" s="40" t="s">
        <v>163</v>
      </c>
      <c r="C170" s="49" t="s">
        <v>36</v>
      </c>
      <c r="D170" s="23"/>
      <c r="E170" s="114">
        <v>18000</v>
      </c>
      <c r="F170" s="114"/>
      <c r="G170" s="26">
        <f>E170+F170</f>
        <v>18000</v>
      </c>
      <c r="H170" s="69"/>
      <c r="I170" s="41">
        <v>18000</v>
      </c>
      <c r="J170" s="121"/>
      <c r="K170" s="121"/>
    </row>
    <row r="171" spans="1:11" ht="12.75">
      <c r="A171" s="80"/>
      <c r="B171" s="80" t="s">
        <v>164</v>
      </c>
      <c r="C171" s="80"/>
      <c r="D171" s="80"/>
      <c r="E171" s="118">
        <f>E172</f>
        <v>5000</v>
      </c>
      <c r="F171" s="118">
        <f>F172</f>
        <v>0</v>
      </c>
      <c r="G171" s="118">
        <f>G172</f>
        <v>5000</v>
      </c>
      <c r="H171" s="83">
        <f>H172</f>
        <v>5000</v>
      </c>
      <c r="I171" s="83">
        <f>I172</f>
        <v>0</v>
      </c>
      <c r="J171" s="121"/>
      <c r="K171" s="121"/>
    </row>
    <row r="172" spans="1:11" ht="12.75">
      <c r="A172" s="47" t="s">
        <v>77</v>
      </c>
      <c r="B172" s="40" t="s">
        <v>165</v>
      </c>
      <c r="C172" s="49" t="s">
        <v>36</v>
      </c>
      <c r="D172" s="23"/>
      <c r="E172" s="26">
        <v>5000</v>
      </c>
      <c r="F172" s="114"/>
      <c r="G172" s="26">
        <f>E172+F172</f>
        <v>5000</v>
      </c>
      <c r="H172" s="69">
        <v>5000</v>
      </c>
      <c r="I172" s="41"/>
      <c r="J172" s="121"/>
      <c r="K172" s="121"/>
    </row>
    <row r="173" spans="1:11" ht="25.5">
      <c r="A173" s="84"/>
      <c r="B173" s="85" t="s">
        <v>166</v>
      </c>
      <c r="C173" s="16"/>
      <c r="D173" s="14"/>
      <c r="E173" s="18">
        <f>E174+E177</f>
        <v>1963000</v>
      </c>
      <c r="F173" s="18">
        <f>F174+F177</f>
        <v>0</v>
      </c>
      <c r="G173" s="18">
        <f>G174+G177</f>
        <v>1963000</v>
      </c>
      <c r="H173" s="86">
        <f>H174+H177</f>
        <v>1963000</v>
      </c>
      <c r="I173" s="86">
        <f>I174+I177</f>
        <v>0</v>
      </c>
      <c r="J173" s="121"/>
      <c r="K173" s="121"/>
    </row>
    <row r="174" spans="1:11" s="91" customFormat="1" ht="12.75">
      <c r="A174" s="87"/>
      <c r="B174" s="88" t="s">
        <v>167</v>
      </c>
      <c r="C174" s="87"/>
      <c r="D174" s="89"/>
      <c r="E174" s="119">
        <f>SUM(E175:E176)</f>
        <v>1553000</v>
      </c>
      <c r="F174" s="119">
        <f>SUM(F175:F176)</f>
        <v>0</v>
      </c>
      <c r="G174" s="119">
        <f>SUM(G175:G176)</f>
        <v>1553000</v>
      </c>
      <c r="H174" s="90">
        <f>SUM(H175:H176)</f>
        <v>1553000</v>
      </c>
      <c r="I174" s="90">
        <f>SUM(I175:I176)</f>
        <v>0</v>
      </c>
      <c r="J174" s="121"/>
      <c r="K174" s="121"/>
    </row>
    <row r="175" spans="1:11" ht="12.75">
      <c r="A175" s="40">
        <v>1</v>
      </c>
      <c r="B175" s="23" t="s">
        <v>168</v>
      </c>
      <c r="C175" s="77" t="s">
        <v>169</v>
      </c>
      <c r="D175" s="40"/>
      <c r="E175" s="26">
        <v>993850</v>
      </c>
      <c r="F175" s="26"/>
      <c r="G175" s="26">
        <f>E175+F175</f>
        <v>993850</v>
      </c>
      <c r="H175" s="92">
        <v>993850</v>
      </c>
      <c r="I175" s="93"/>
      <c r="J175" s="121"/>
      <c r="K175" s="121"/>
    </row>
    <row r="176" spans="1:11" ht="38.25">
      <c r="A176" s="40">
        <v>2</v>
      </c>
      <c r="B176" s="23" t="s">
        <v>170</v>
      </c>
      <c r="C176" s="77" t="s">
        <v>169</v>
      </c>
      <c r="D176" s="40"/>
      <c r="E176" s="26">
        <v>559150</v>
      </c>
      <c r="F176" s="26"/>
      <c r="G176" s="26">
        <f>E176+F176</f>
        <v>559150</v>
      </c>
      <c r="H176" s="92">
        <v>559150</v>
      </c>
      <c r="I176" s="93"/>
      <c r="J176" s="121"/>
      <c r="K176" s="121"/>
    </row>
    <row r="177" spans="1:11" s="91" customFormat="1" ht="12.75">
      <c r="A177" s="94"/>
      <c r="B177" s="95" t="s">
        <v>171</v>
      </c>
      <c r="C177" s="96"/>
      <c r="D177" s="97"/>
      <c r="E177" s="98">
        <f>E178+E179</f>
        <v>410000</v>
      </c>
      <c r="F177" s="98">
        <f>F178+F179</f>
        <v>0</v>
      </c>
      <c r="G177" s="98">
        <f>G178+G179</f>
        <v>410000</v>
      </c>
      <c r="H177" s="98">
        <f>H178+H179</f>
        <v>410000</v>
      </c>
      <c r="I177" s="98">
        <f>I178+I179</f>
        <v>0</v>
      </c>
      <c r="J177" s="121"/>
      <c r="K177" s="121"/>
    </row>
    <row r="178" spans="1:11" ht="25.5">
      <c r="A178" s="40">
        <v>3</v>
      </c>
      <c r="B178" s="35" t="s">
        <v>172</v>
      </c>
      <c r="C178" s="77" t="s">
        <v>173</v>
      </c>
      <c r="D178" s="99"/>
      <c r="E178" s="122">
        <v>390000</v>
      </c>
      <c r="F178" s="122"/>
      <c r="G178" s="123">
        <f>E178+F178</f>
        <v>390000</v>
      </c>
      <c r="H178" s="124">
        <f>400000-10000</f>
        <v>390000</v>
      </c>
      <c r="I178" s="125"/>
      <c r="J178" s="121"/>
      <c r="K178" s="121"/>
    </row>
    <row r="179" spans="1:11" ht="25.5">
      <c r="A179" s="40">
        <v>4</v>
      </c>
      <c r="B179" s="35" t="s">
        <v>230</v>
      </c>
      <c r="C179" s="77" t="s">
        <v>173</v>
      </c>
      <c r="D179" s="99"/>
      <c r="E179" s="122">
        <v>20000</v>
      </c>
      <c r="F179" s="122"/>
      <c r="G179" s="123">
        <f>E179+F179</f>
        <v>20000</v>
      </c>
      <c r="H179" s="124">
        <v>20000</v>
      </c>
      <c r="I179" s="125"/>
      <c r="J179" s="121"/>
      <c r="K179" s="121"/>
    </row>
    <row r="180" spans="1:11" ht="12.75">
      <c r="A180" s="100" t="s">
        <v>174</v>
      </c>
      <c r="B180" s="86" t="s">
        <v>175</v>
      </c>
      <c r="C180" s="86"/>
      <c r="D180" s="86"/>
      <c r="E180" s="18">
        <f>SUM(E181:E210)</f>
        <v>14977000</v>
      </c>
      <c r="F180" s="18">
        <f>SUM(F181:F210)</f>
        <v>0</v>
      </c>
      <c r="G180" s="18">
        <f>SUM(G181:G210)</f>
        <v>14977000</v>
      </c>
      <c r="H180" s="86">
        <f>SUM(H181:H210)</f>
        <v>14649000</v>
      </c>
      <c r="I180" s="86">
        <f>SUM(I181:I210)</f>
        <v>328000</v>
      </c>
      <c r="J180" s="121"/>
      <c r="K180" s="121"/>
    </row>
    <row r="181" spans="1:11" ht="25.5">
      <c r="A181" s="101">
        <v>1</v>
      </c>
      <c r="B181" s="23" t="s">
        <v>176</v>
      </c>
      <c r="C181" s="102" t="s">
        <v>60</v>
      </c>
      <c r="D181" s="103"/>
      <c r="E181" s="120">
        <v>3934000</v>
      </c>
      <c r="F181" s="120"/>
      <c r="G181" s="26">
        <f>E181+F181</f>
        <v>3934000</v>
      </c>
      <c r="H181" s="104">
        <v>3934000</v>
      </c>
      <c r="I181" s="104"/>
      <c r="J181" s="121"/>
      <c r="K181" s="121"/>
    </row>
    <row r="182" spans="1:11" ht="12.75">
      <c r="A182" s="101">
        <v>2</v>
      </c>
      <c r="B182" s="23" t="s">
        <v>177</v>
      </c>
      <c r="C182" s="102" t="s">
        <v>60</v>
      </c>
      <c r="D182" s="103"/>
      <c r="E182" s="120">
        <v>500000</v>
      </c>
      <c r="F182" s="120"/>
      <c r="G182" s="26">
        <f aca="true" t="shared" si="8" ref="G182:G210">E182+F182</f>
        <v>500000</v>
      </c>
      <c r="H182" s="104">
        <v>500000</v>
      </c>
      <c r="I182" s="26"/>
      <c r="J182" s="121"/>
      <c r="K182" s="121"/>
    </row>
    <row r="183" spans="1:11" ht="12.75">
      <c r="A183" s="101">
        <v>3</v>
      </c>
      <c r="B183" s="23" t="s">
        <v>178</v>
      </c>
      <c r="C183" s="102" t="s">
        <v>56</v>
      </c>
      <c r="D183" s="23"/>
      <c r="E183" s="114">
        <v>2500000</v>
      </c>
      <c r="F183" s="114"/>
      <c r="G183" s="26">
        <f t="shared" si="8"/>
        <v>2500000</v>
      </c>
      <c r="H183" s="105">
        <v>2500000</v>
      </c>
      <c r="I183" s="26"/>
      <c r="J183" s="121"/>
      <c r="K183" s="121"/>
    </row>
    <row r="184" spans="1:11" ht="12.75">
      <c r="A184" s="101">
        <v>4</v>
      </c>
      <c r="B184" s="23" t="s">
        <v>179</v>
      </c>
      <c r="C184" s="102" t="s">
        <v>56</v>
      </c>
      <c r="D184" s="23"/>
      <c r="E184" s="114">
        <v>75000</v>
      </c>
      <c r="F184" s="114"/>
      <c r="G184" s="26">
        <f t="shared" si="8"/>
        <v>75000</v>
      </c>
      <c r="H184" s="105">
        <v>75000</v>
      </c>
      <c r="I184" s="26"/>
      <c r="J184" s="121"/>
      <c r="K184" s="121"/>
    </row>
    <row r="185" spans="1:11" ht="12.75">
      <c r="A185" s="101">
        <v>5</v>
      </c>
      <c r="B185" s="23" t="s">
        <v>180</v>
      </c>
      <c r="C185" s="102" t="s">
        <v>56</v>
      </c>
      <c r="D185" s="23"/>
      <c r="E185" s="114">
        <v>4000000</v>
      </c>
      <c r="F185" s="114"/>
      <c r="G185" s="26">
        <f t="shared" si="8"/>
        <v>4000000</v>
      </c>
      <c r="H185" s="105">
        <v>4000000</v>
      </c>
      <c r="I185" s="26"/>
      <c r="J185" s="121"/>
      <c r="K185" s="121"/>
    </row>
    <row r="186" spans="1:11" ht="25.5">
      <c r="A186" s="101">
        <v>6</v>
      </c>
      <c r="B186" s="23" t="s">
        <v>181</v>
      </c>
      <c r="C186" s="102" t="s">
        <v>56</v>
      </c>
      <c r="D186" s="23"/>
      <c r="E186" s="114">
        <v>34000</v>
      </c>
      <c r="F186" s="114"/>
      <c r="G186" s="26">
        <f t="shared" si="8"/>
        <v>34000</v>
      </c>
      <c r="H186" s="105">
        <v>34000</v>
      </c>
      <c r="I186" s="26"/>
      <c r="J186" s="121"/>
      <c r="K186" s="121"/>
    </row>
    <row r="187" spans="1:11" ht="12.75">
      <c r="A187" s="101">
        <v>7</v>
      </c>
      <c r="B187" s="23" t="s">
        <v>182</v>
      </c>
      <c r="C187" s="102" t="s">
        <v>56</v>
      </c>
      <c r="D187" s="23"/>
      <c r="E187" s="114">
        <v>17000</v>
      </c>
      <c r="F187" s="114"/>
      <c r="G187" s="26">
        <f t="shared" si="8"/>
        <v>17000</v>
      </c>
      <c r="H187" s="105">
        <v>17000</v>
      </c>
      <c r="I187" s="105"/>
      <c r="J187" s="121"/>
      <c r="K187" s="121"/>
    </row>
    <row r="188" spans="1:11" ht="12.75">
      <c r="A188" s="101">
        <v>8</v>
      </c>
      <c r="B188" s="23" t="s">
        <v>183</v>
      </c>
      <c r="C188" s="102" t="s">
        <v>56</v>
      </c>
      <c r="D188" s="23"/>
      <c r="E188" s="114">
        <v>77000</v>
      </c>
      <c r="F188" s="114"/>
      <c r="G188" s="26">
        <f t="shared" si="8"/>
        <v>77000</v>
      </c>
      <c r="H188" s="105">
        <v>77000</v>
      </c>
      <c r="I188" s="105"/>
      <c r="J188" s="121"/>
      <c r="K188" s="121"/>
    </row>
    <row r="189" spans="1:11" ht="12.75">
      <c r="A189" s="101">
        <v>9</v>
      </c>
      <c r="B189" s="23" t="s">
        <v>184</v>
      </c>
      <c r="C189" s="102" t="s">
        <v>56</v>
      </c>
      <c r="D189" s="23"/>
      <c r="E189" s="114">
        <v>38000</v>
      </c>
      <c r="F189" s="114"/>
      <c r="G189" s="26">
        <f t="shared" si="8"/>
        <v>38000</v>
      </c>
      <c r="H189" s="105">
        <v>38000</v>
      </c>
      <c r="I189" s="105"/>
      <c r="J189" s="121"/>
      <c r="K189" s="121"/>
    </row>
    <row r="190" spans="1:11" ht="12.75">
      <c r="A190" s="101">
        <v>10</v>
      </c>
      <c r="B190" s="23" t="s">
        <v>185</v>
      </c>
      <c r="C190" s="102" t="s">
        <v>60</v>
      </c>
      <c r="D190" s="23"/>
      <c r="E190" s="114">
        <v>24000</v>
      </c>
      <c r="F190" s="114"/>
      <c r="G190" s="26">
        <f t="shared" si="8"/>
        <v>24000</v>
      </c>
      <c r="H190" s="105">
        <v>24000</v>
      </c>
      <c r="I190" s="105"/>
      <c r="J190" s="121"/>
      <c r="K190" s="121"/>
    </row>
    <row r="191" spans="1:11" ht="12.75">
      <c r="A191" s="101">
        <v>11</v>
      </c>
      <c r="B191" s="23" t="s">
        <v>186</v>
      </c>
      <c r="C191" s="102" t="s">
        <v>56</v>
      </c>
      <c r="D191" s="23"/>
      <c r="E191" s="114">
        <v>274000</v>
      </c>
      <c r="F191" s="114"/>
      <c r="G191" s="26">
        <f t="shared" si="8"/>
        <v>274000</v>
      </c>
      <c r="H191" s="105">
        <v>274000</v>
      </c>
      <c r="I191" s="105"/>
      <c r="J191" s="121"/>
      <c r="K191" s="121"/>
    </row>
    <row r="192" spans="1:11" ht="12.75">
      <c r="A192" s="101">
        <v>12</v>
      </c>
      <c r="B192" s="23" t="s">
        <v>187</v>
      </c>
      <c r="C192" s="102" t="s">
        <v>60</v>
      </c>
      <c r="D192" s="23"/>
      <c r="E192" s="114">
        <v>60000</v>
      </c>
      <c r="F192" s="114"/>
      <c r="G192" s="26">
        <f t="shared" si="8"/>
        <v>60000</v>
      </c>
      <c r="H192" s="105">
        <v>60000</v>
      </c>
      <c r="I192" s="105"/>
      <c r="J192" s="121"/>
      <c r="K192" s="121"/>
    </row>
    <row r="193" spans="1:11" ht="12.75">
      <c r="A193" s="101">
        <v>13</v>
      </c>
      <c r="B193" s="23" t="s">
        <v>188</v>
      </c>
      <c r="C193" s="102" t="s">
        <v>56</v>
      </c>
      <c r="D193" s="23"/>
      <c r="E193" s="114">
        <v>270000</v>
      </c>
      <c r="F193" s="114"/>
      <c r="G193" s="26">
        <f t="shared" si="8"/>
        <v>270000</v>
      </c>
      <c r="H193" s="105">
        <v>270000</v>
      </c>
      <c r="I193" s="105"/>
      <c r="J193" s="121"/>
      <c r="K193" s="121"/>
    </row>
    <row r="194" spans="1:11" ht="12.75">
      <c r="A194" s="101">
        <v>14</v>
      </c>
      <c r="B194" s="23" t="s">
        <v>189</v>
      </c>
      <c r="C194" s="102" t="s">
        <v>56</v>
      </c>
      <c r="D194" s="23"/>
      <c r="E194" s="114">
        <v>50000</v>
      </c>
      <c r="F194" s="114"/>
      <c r="G194" s="26">
        <f>E194+F194</f>
        <v>50000</v>
      </c>
      <c r="H194" s="105">
        <v>50000</v>
      </c>
      <c r="I194" s="105"/>
      <c r="J194" s="121"/>
      <c r="K194" s="121"/>
    </row>
    <row r="195" spans="1:11" ht="12.75">
      <c r="A195" s="101">
        <v>15</v>
      </c>
      <c r="B195" s="23" t="s">
        <v>190</v>
      </c>
      <c r="C195" s="107" t="s">
        <v>56</v>
      </c>
      <c r="D195" s="108"/>
      <c r="E195" s="114">
        <v>125000</v>
      </c>
      <c r="F195" s="114"/>
      <c r="G195" s="26">
        <f t="shared" si="8"/>
        <v>125000</v>
      </c>
      <c r="H195" s="105">
        <v>125000</v>
      </c>
      <c r="I195" s="105"/>
      <c r="J195" s="121"/>
      <c r="K195" s="121"/>
    </row>
    <row r="196" spans="1:11" ht="12.75">
      <c r="A196" s="101">
        <v>16</v>
      </c>
      <c r="B196" s="23" t="s">
        <v>191</v>
      </c>
      <c r="C196" s="107" t="s">
        <v>56</v>
      </c>
      <c r="D196" s="108"/>
      <c r="E196" s="114">
        <v>90000</v>
      </c>
      <c r="F196" s="114"/>
      <c r="G196" s="26">
        <f t="shared" si="8"/>
        <v>90000</v>
      </c>
      <c r="H196" s="105">
        <v>90000</v>
      </c>
      <c r="I196" s="105"/>
      <c r="J196" s="121"/>
      <c r="K196" s="121"/>
    </row>
    <row r="197" spans="1:11" ht="12.75">
      <c r="A197" s="101">
        <v>17</v>
      </c>
      <c r="B197" s="23" t="s">
        <v>192</v>
      </c>
      <c r="C197" s="107" t="s">
        <v>56</v>
      </c>
      <c r="D197" s="108"/>
      <c r="E197" s="114">
        <v>480000</v>
      </c>
      <c r="F197" s="114"/>
      <c r="G197" s="26">
        <f t="shared" si="8"/>
        <v>480000</v>
      </c>
      <c r="H197" s="105">
        <v>480000</v>
      </c>
      <c r="I197" s="105"/>
      <c r="J197" s="121"/>
      <c r="K197" s="121"/>
    </row>
    <row r="198" spans="1:11" ht="25.5">
      <c r="A198" s="101">
        <v>18</v>
      </c>
      <c r="B198" s="23" t="s">
        <v>193</v>
      </c>
      <c r="C198" s="107" t="s">
        <v>56</v>
      </c>
      <c r="D198" s="108"/>
      <c r="E198" s="114">
        <v>120000</v>
      </c>
      <c r="F198" s="114"/>
      <c r="G198" s="26">
        <f t="shared" si="8"/>
        <v>120000</v>
      </c>
      <c r="H198" s="105">
        <v>120000</v>
      </c>
      <c r="I198" s="105"/>
      <c r="J198" s="121"/>
      <c r="K198" s="121"/>
    </row>
    <row r="199" spans="1:11" ht="12.75">
      <c r="A199" s="101">
        <v>19</v>
      </c>
      <c r="B199" s="23" t="s">
        <v>194</v>
      </c>
      <c r="C199" s="107" t="s">
        <v>56</v>
      </c>
      <c r="D199" s="108"/>
      <c r="E199" s="114">
        <v>1655000</v>
      </c>
      <c r="F199" s="114"/>
      <c r="G199" s="26">
        <f t="shared" si="8"/>
        <v>1655000</v>
      </c>
      <c r="H199" s="105">
        <v>1655000</v>
      </c>
      <c r="I199" s="105"/>
      <c r="J199" s="121"/>
      <c r="K199" s="121"/>
    </row>
    <row r="200" spans="1:11" ht="12.75">
      <c r="A200" s="101">
        <v>20</v>
      </c>
      <c r="B200" s="23" t="s">
        <v>195</v>
      </c>
      <c r="C200" s="107" t="s">
        <v>56</v>
      </c>
      <c r="D200" s="108"/>
      <c r="E200" s="114">
        <v>116000</v>
      </c>
      <c r="F200" s="114"/>
      <c r="G200" s="26">
        <f t="shared" si="8"/>
        <v>116000</v>
      </c>
      <c r="H200" s="105">
        <v>116000</v>
      </c>
      <c r="I200" s="105"/>
      <c r="J200" s="121"/>
      <c r="K200" s="121"/>
    </row>
    <row r="201" spans="1:11" ht="25.5">
      <c r="A201" s="101">
        <v>21</v>
      </c>
      <c r="B201" s="23" t="s">
        <v>196</v>
      </c>
      <c r="C201" s="107" t="s">
        <v>56</v>
      </c>
      <c r="D201" s="108"/>
      <c r="E201" s="114">
        <v>90000</v>
      </c>
      <c r="F201" s="114"/>
      <c r="G201" s="26">
        <f t="shared" si="8"/>
        <v>90000</v>
      </c>
      <c r="H201" s="105">
        <v>90000</v>
      </c>
      <c r="I201" s="105"/>
      <c r="J201" s="121"/>
      <c r="K201" s="121"/>
    </row>
    <row r="202" spans="1:11" ht="25.5">
      <c r="A202" s="101">
        <v>22</v>
      </c>
      <c r="B202" s="23" t="s">
        <v>193</v>
      </c>
      <c r="C202" s="107" t="s">
        <v>56</v>
      </c>
      <c r="D202" s="108"/>
      <c r="E202" s="114">
        <v>120000</v>
      </c>
      <c r="F202" s="114"/>
      <c r="G202" s="26">
        <f t="shared" si="8"/>
        <v>120000</v>
      </c>
      <c r="H202" s="105">
        <v>120000</v>
      </c>
      <c r="I202" s="105"/>
      <c r="J202" s="121"/>
      <c r="K202" s="121"/>
    </row>
    <row r="203" spans="1:11" ht="12.75">
      <c r="A203" s="101">
        <v>23</v>
      </c>
      <c r="B203" s="23" t="s">
        <v>197</v>
      </c>
      <c r="C203" s="107" t="s">
        <v>56</v>
      </c>
      <c r="D203" s="108"/>
      <c r="E203" s="114">
        <v>135000</v>
      </c>
      <c r="F203" s="114"/>
      <c r="G203" s="26">
        <f t="shared" si="8"/>
        <v>135000</v>
      </c>
      <c r="H203" s="105"/>
      <c r="I203" s="105">
        <v>135000</v>
      </c>
      <c r="J203" s="121"/>
      <c r="K203" s="121"/>
    </row>
    <row r="204" spans="1:11" ht="12.75">
      <c r="A204" s="101">
        <v>24</v>
      </c>
      <c r="B204" s="23" t="s">
        <v>198</v>
      </c>
      <c r="C204" s="107" t="s">
        <v>56</v>
      </c>
      <c r="D204" s="108"/>
      <c r="E204" s="114">
        <v>5000</v>
      </c>
      <c r="F204" s="114"/>
      <c r="G204" s="26">
        <f t="shared" si="8"/>
        <v>5000</v>
      </c>
      <c r="H204" s="105"/>
      <c r="I204" s="105">
        <v>5000</v>
      </c>
      <c r="J204" s="121"/>
      <c r="K204" s="121"/>
    </row>
    <row r="205" spans="1:11" ht="12.75">
      <c r="A205" s="101">
        <v>25</v>
      </c>
      <c r="B205" s="23" t="s">
        <v>199</v>
      </c>
      <c r="C205" s="107" t="s">
        <v>56</v>
      </c>
      <c r="D205" s="108"/>
      <c r="E205" s="114">
        <v>4000</v>
      </c>
      <c r="F205" s="114"/>
      <c r="G205" s="26">
        <f t="shared" si="8"/>
        <v>4000</v>
      </c>
      <c r="H205" s="105"/>
      <c r="I205" s="105">
        <v>4000</v>
      </c>
      <c r="J205" s="121"/>
      <c r="K205" s="121"/>
    </row>
    <row r="206" spans="1:11" ht="12.75">
      <c r="A206" s="101">
        <v>26</v>
      </c>
      <c r="B206" s="23" t="s">
        <v>200</v>
      </c>
      <c r="C206" s="107" t="s">
        <v>56</v>
      </c>
      <c r="D206" s="108"/>
      <c r="E206" s="114">
        <v>35000</v>
      </c>
      <c r="F206" s="114"/>
      <c r="G206" s="26">
        <f t="shared" si="8"/>
        <v>35000</v>
      </c>
      <c r="H206" s="105"/>
      <c r="I206" s="105">
        <v>35000</v>
      </c>
      <c r="J206" s="121"/>
      <c r="K206" s="121"/>
    </row>
    <row r="207" spans="1:11" ht="38.25">
      <c r="A207" s="101">
        <v>27</v>
      </c>
      <c r="B207" s="23" t="s">
        <v>203</v>
      </c>
      <c r="C207" s="107" t="s">
        <v>56</v>
      </c>
      <c r="D207" s="108"/>
      <c r="E207" s="114">
        <v>37000</v>
      </c>
      <c r="F207" s="114"/>
      <c r="G207" s="26">
        <f t="shared" si="8"/>
        <v>37000</v>
      </c>
      <c r="H207" s="105"/>
      <c r="I207" s="105">
        <v>37000</v>
      </c>
      <c r="J207" s="121"/>
      <c r="K207" s="121"/>
    </row>
    <row r="208" spans="1:11" ht="12.75">
      <c r="A208" s="101">
        <v>28</v>
      </c>
      <c r="B208" s="23" t="s">
        <v>201</v>
      </c>
      <c r="C208" s="107" t="s">
        <v>56</v>
      </c>
      <c r="D208" s="108"/>
      <c r="E208" s="114">
        <v>12000</v>
      </c>
      <c r="F208" s="114"/>
      <c r="G208" s="26">
        <f t="shared" si="8"/>
        <v>12000</v>
      </c>
      <c r="H208" s="105"/>
      <c r="I208" s="105">
        <v>12000</v>
      </c>
      <c r="J208" s="121"/>
      <c r="K208" s="121"/>
    </row>
    <row r="209" spans="1:11" ht="12.75">
      <c r="A209" s="101">
        <v>29</v>
      </c>
      <c r="B209" s="23" t="s">
        <v>75</v>
      </c>
      <c r="C209" s="107" t="s">
        <v>56</v>
      </c>
      <c r="D209" s="108"/>
      <c r="E209" s="114">
        <v>88000</v>
      </c>
      <c r="F209" s="114"/>
      <c r="G209" s="26">
        <f t="shared" si="8"/>
        <v>88000</v>
      </c>
      <c r="H209" s="105"/>
      <c r="I209" s="105">
        <v>88000</v>
      </c>
      <c r="J209" s="121"/>
      <c r="K209" s="121"/>
    </row>
    <row r="210" spans="1:11" ht="12.75">
      <c r="A210" s="101">
        <v>30</v>
      </c>
      <c r="B210" s="23" t="s">
        <v>202</v>
      </c>
      <c r="C210" s="107" t="s">
        <v>56</v>
      </c>
      <c r="D210" s="108"/>
      <c r="E210" s="114">
        <v>12000</v>
      </c>
      <c r="F210" s="114"/>
      <c r="G210" s="26">
        <f t="shared" si="8"/>
        <v>12000</v>
      </c>
      <c r="H210" s="105"/>
      <c r="I210" s="105">
        <v>12000</v>
      </c>
      <c r="J210" s="121"/>
      <c r="K210" s="121"/>
    </row>
    <row r="211" spans="3:9" ht="12.75">
      <c r="C211" s="109"/>
      <c r="D211" s="109"/>
      <c r="E211" s="109"/>
      <c r="F211" s="109"/>
      <c r="G211" s="2"/>
      <c r="H211" s="2"/>
      <c r="I211" s="2"/>
    </row>
    <row r="212" spans="3:9" ht="12.75">
      <c r="C212" s="109"/>
      <c r="D212" s="109"/>
      <c r="E212" s="109"/>
      <c r="F212" s="109"/>
      <c r="G212" s="2"/>
      <c r="H212" s="2"/>
      <c r="I212" s="2"/>
    </row>
    <row r="213" spans="1:9" ht="12.75">
      <c r="A213" s="4"/>
      <c r="B213" s="4"/>
      <c r="C213" s="109"/>
      <c r="D213" s="109"/>
      <c r="E213" s="109"/>
      <c r="F213" s="109"/>
      <c r="G213" s="2"/>
      <c r="H213" s="2"/>
      <c r="I213" s="2"/>
    </row>
    <row r="214" spans="1:9" ht="12.75">
      <c r="A214" s="4"/>
      <c r="B214" s="4"/>
      <c r="C214" s="109"/>
      <c r="D214" s="109"/>
      <c r="E214" s="109"/>
      <c r="F214" s="109"/>
      <c r="G214" s="2"/>
      <c r="H214" s="2"/>
      <c r="I214" s="2"/>
    </row>
    <row r="215" spans="1:9" ht="12.75">
      <c r="A215" s="4"/>
      <c r="B215" s="4"/>
      <c r="C215" s="109"/>
      <c r="D215" s="109"/>
      <c r="E215" s="109"/>
      <c r="F215" s="109"/>
      <c r="G215" s="2"/>
      <c r="H215" s="2"/>
      <c r="I215" s="2"/>
    </row>
    <row r="216" spans="1:9" ht="12.75">
      <c r="A216" s="4"/>
      <c r="B216" s="4"/>
      <c r="C216" s="109"/>
      <c r="D216" s="109"/>
      <c r="E216" s="109"/>
      <c r="F216" s="109"/>
      <c r="G216" s="2"/>
      <c r="H216" s="2"/>
      <c r="I216" s="2"/>
    </row>
    <row r="217" spans="1:9" ht="12.75">
      <c r="A217" s="4"/>
      <c r="B217" s="4"/>
      <c r="G217" s="106"/>
      <c r="H217" s="106"/>
      <c r="I217" s="106"/>
    </row>
  </sheetData>
  <sheetProtection/>
  <autoFilter ref="A4:K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7/e la HCJM nr.80/2020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2020-05-15T05:57:40Z</cp:lastPrinted>
  <dcterms:created xsi:type="dcterms:W3CDTF">2020-02-14T07:51:57Z</dcterms:created>
  <dcterms:modified xsi:type="dcterms:W3CDTF">2020-05-29T07:41:21Z</dcterms:modified>
  <cp:category/>
  <cp:version/>
  <cp:contentType/>
  <cp:contentStatus/>
</cp:coreProperties>
</file>