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4425" activeTab="0"/>
  </bookViews>
  <sheets>
    <sheet name="Foaie2" sheetId="1" r:id="rId1"/>
  </sheets>
  <definedNames/>
  <calcPr fullCalcOnLoad="1"/>
</workbook>
</file>

<file path=xl/sharedStrings.xml><?xml version="1.0" encoding="utf-8"?>
<sst xmlns="http://schemas.openxmlformats.org/spreadsheetml/2006/main" count="250" uniqueCount="60">
  <si>
    <t>Consiliul Judetean Mures: aductiunile Voiniceni-Sarmas, Band-Panet, Valea Nirajului</t>
  </si>
  <si>
    <t>Indicatori - apa</t>
  </si>
  <si>
    <t>Extindere / Reabilitare conducte de aductiune</t>
  </si>
  <si>
    <t>Reabilitare si/sau construire statii de tratare a apei</t>
  </si>
  <si>
    <t>Reabilitare si/sau construire statii de pompare apa potabila</t>
  </si>
  <si>
    <t>Reabilitare si/sau construire statii de clorinare</t>
  </si>
  <si>
    <t>Reabilitare si/sau construire rezervoare</t>
  </si>
  <si>
    <t>Reabilitare si/sau construire statii de hidrofor</t>
  </si>
  <si>
    <t>Extindere retele de distributie apa</t>
  </si>
  <si>
    <t>Reabilitare retele de distributie apa</t>
  </si>
  <si>
    <t>Indicatori - canal</t>
  </si>
  <si>
    <t>Extindere retele de canalizare</t>
  </si>
  <si>
    <t>Reabilitare retele de canalizare</t>
  </si>
  <si>
    <t>Reabilitare si/sau construire statii de pompare apa uzata</t>
  </si>
  <si>
    <t>Reabilitare si/sau construire statii de epurare apa uzata</t>
  </si>
  <si>
    <t>Reabilitarea retelelor de retentie</t>
  </si>
  <si>
    <t>Colectoare de transfer/conducte de refulare ape uzate</t>
  </si>
  <si>
    <t>Valoarea totala investitie (preturi curente, fara TVA) aferente CJ Mures</t>
  </si>
  <si>
    <t>din care C+M (preturi curente, fara TVA)</t>
  </si>
  <si>
    <t>Schema de  finantare a investitiei este:</t>
  </si>
  <si>
    <t>Deficit de finantare: 89,68%</t>
  </si>
  <si>
    <t>Cofinantare S.C. Compania Aquaserv S.A. este 100%-89,68% (FG), adica: 10,32%</t>
  </si>
  <si>
    <t>Nota 1: TVA-ul se suporta din Bugetul de Stat, conform OUG 64/2009</t>
  </si>
  <si>
    <t>Valoarea totala investitie (preturi curente, fara TVA)</t>
  </si>
  <si>
    <t>Finantarea proiectului se face astfel:</t>
  </si>
  <si>
    <t>Valoarea totala a proiectului (preturi curente, fara TVA)</t>
  </si>
  <si>
    <t xml:space="preserve">      Contributia nerambursabila UE este 85% din 89,68% (FG), adica: 76,23%</t>
  </si>
  <si>
    <t xml:space="preserve">      Contributia Guvernului Romaniei este 13% din 89,68% (FG), adica: 11,66%</t>
  </si>
  <si>
    <t xml:space="preserve">      Contributia locala este 2% din 89,68% (FG), adica: 1,79%</t>
  </si>
  <si>
    <t>Valoare Euro</t>
  </si>
  <si>
    <t>Valoare lei</t>
  </si>
  <si>
    <t>1 Euro</t>
  </si>
  <si>
    <t>Reabilitare si/sau construire captare</t>
  </si>
  <si>
    <t>Consiliul Judetean Mures: aductiunea Band-Panet</t>
  </si>
  <si>
    <t>Valoarea totala investitie (preturi curente, fara TVA) aferente CJ Mures aductiunea Band-Panet</t>
  </si>
  <si>
    <t>Consiliul Judetean Mures: aductiunea Valea Nirajului</t>
  </si>
  <si>
    <t>Valoarea totala investitie (preturi curente, fara TVA) aferente CJ Mures aductiunea Valea Nirajului</t>
  </si>
  <si>
    <t>Consiliul Judetean Mures: aductiunea Voiniceni-Sarmas</t>
  </si>
  <si>
    <t>Valoarea totala investitie (preturi curente, fara TVA) aferente CJ Mures aductiunea Voiniceni-Sarmas</t>
  </si>
  <si>
    <t>u.m.</t>
  </si>
  <si>
    <t>km</t>
  </si>
  <si>
    <t>unitati</t>
  </si>
  <si>
    <t>0 / 1</t>
  </si>
  <si>
    <t>Valoarea totala investitie (preturi curente) cu TVA aferente CJ Mures aductiunea Band-Panet</t>
  </si>
  <si>
    <t xml:space="preserve">      Contributia nerambursabila UE este 85% din 89,68% (FG), adica: 76,228%</t>
  </si>
  <si>
    <t xml:space="preserve">      Contributia Guvernului Romaniei este 13% din 89,68% (FG), adica: 11,6584%</t>
  </si>
  <si>
    <t xml:space="preserve">      Contributia locala este 2% din 89,68% (FG), adica: 1,7936%</t>
  </si>
  <si>
    <t>3 / 0</t>
  </si>
  <si>
    <t>1 / 0</t>
  </si>
  <si>
    <t>4 / 0</t>
  </si>
  <si>
    <t>1 / 1</t>
  </si>
  <si>
    <t>4 / 1</t>
  </si>
  <si>
    <t>0</t>
  </si>
  <si>
    <t>19,7/ 0</t>
  </si>
  <si>
    <t>0 / 3</t>
  </si>
  <si>
    <t>33,5/ 0</t>
  </si>
  <si>
    <t>0,56</t>
  </si>
  <si>
    <t>3 / 4</t>
  </si>
  <si>
    <t>0 / 47,235</t>
  </si>
  <si>
    <t>53,2/ 47,235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</si>
</sst>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4">
    <font>
      <sz val="11"/>
      <color indexed="8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4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color indexed="8"/>
      <name val="Trebuchet MS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3" borderId="0" applyNumberFormat="0" applyBorder="0" applyAlignment="0" applyProtection="0"/>
    <xf numFmtId="0" fontId="5" fillId="20" borderId="1" applyNumberFormat="0" applyAlignment="0" applyProtection="0"/>
    <xf numFmtId="0" fontId="18" fillId="21" borderId="2" applyNumberFormat="0" applyAlignment="0" applyProtection="0"/>
    <xf numFmtId="0" fontId="12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7" borderId="1" applyNumberFormat="0" applyAlignment="0" applyProtection="0"/>
    <xf numFmtId="0" fontId="6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2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49" fontId="19" fillId="0" borderId="15" xfId="0" applyNumberFormat="1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49" fontId="19" fillId="0" borderId="18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21" fillId="0" borderId="21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3" fontId="19" fillId="0" borderId="23" xfId="0" applyNumberFormat="1" applyFont="1" applyFill="1" applyBorder="1" applyAlignment="1">
      <alignment/>
    </xf>
    <xf numFmtId="3" fontId="19" fillId="0" borderId="27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3" fontId="21" fillId="0" borderId="17" xfId="0" applyNumberFormat="1" applyFont="1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22" fillId="0" borderId="19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3" fontId="21" fillId="0" borderId="14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/>
    </xf>
    <xf numFmtId="3" fontId="19" fillId="0" borderId="17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3"/>
  <sheetViews>
    <sheetView tabSelected="1" zoomScalePageLayoutView="0" workbookViewId="0" topLeftCell="A22">
      <selection activeCell="B1" sqref="B1"/>
    </sheetView>
  </sheetViews>
  <sheetFormatPr defaultColWidth="9.140625" defaultRowHeight="15"/>
  <cols>
    <col min="1" max="1" width="99.421875" style="1" bestFit="1" customWidth="1"/>
    <col min="2" max="2" width="14.8515625" style="1" customWidth="1"/>
    <col min="3" max="3" width="15.421875" style="1" customWidth="1"/>
  </cols>
  <sheetData>
    <row r="2" spans="1:3" ht="18.75">
      <c r="A2" s="2" t="s">
        <v>0</v>
      </c>
      <c r="B2" s="3"/>
      <c r="C2" s="3"/>
    </row>
    <row r="3" spans="1:3" ht="17.25" thickBot="1">
      <c r="A3" s="3"/>
      <c r="B3" s="3"/>
      <c r="C3" s="3"/>
    </row>
    <row r="4" spans="1:3" ht="16.5">
      <c r="A4" s="4" t="s">
        <v>1</v>
      </c>
      <c r="B4" s="5" t="s">
        <v>39</v>
      </c>
      <c r="C4" s="6"/>
    </row>
    <row r="5" spans="1:3" ht="16.5">
      <c r="A5" s="7" t="s">
        <v>2</v>
      </c>
      <c r="B5" s="8" t="s">
        <v>40</v>
      </c>
      <c r="C5" s="9" t="s">
        <v>59</v>
      </c>
    </row>
    <row r="6" spans="1:3" ht="16.5">
      <c r="A6" s="7" t="s">
        <v>3</v>
      </c>
      <c r="B6" s="8" t="s">
        <v>41</v>
      </c>
      <c r="C6" s="10" t="s">
        <v>42</v>
      </c>
    </row>
    <row r="7" spans="1:3" ht="16.5">
      <c r="A7" s="7" t="s">
        <v>4</v>
      </c>
      <c r="B7" s="8" t="s">
        <v>41</v>
      </c>
      <c r="C7" s="11" t="s">
        <v>57</v>
      </c>
    </row>
    <row r="8" spans="1:3" ht="16.5">
      <c r="A8" s="7" t="s">
        <v>5</v>
      </c>
      <c r="B8" s="8" t="s">
        <v>41</v>
      </c>
      <c r="C8" s="12" t="s">
        <v>50</v>
      </c>
    </row>
    <row r="9" spans="1:3" ht="16.5">
      <c r="A9" s="7" t="s">
        <v>32</v>
      </c>
      <c r="B9" s="8" t="s">
        <v>41</v>
      </c>
      <c r="C9" s="12" t="s">
        <v>42</v>
      </c>
    </row>
    <row r="10" spans="1:3" ht="16.5">
      <c r="A10" s="7" t="s">
        <v>6</v>
      </c>
      <c r="B10" s="8" t="s">
        <v>41</v>
      </c>
      <c r="C10" s="12" t="s">
        <v>51</v>
      </c>
    </row>
    <row r="11" spans="1:3" ht="16.5">
      <c r="A11" s="7" t="s">
        <v>7</v>
      </c>
      <c r="B11" s="8" t="s">
        <v>41</v>
      </c>
      <c r="C11" s="12" t="s">
        <v>52</v>
      </c>
    </row>
    <row r="12" spans="1:3" ht="16.5">
      <c r="A12" s="7" t="s">
        <v>8</v>
      </c>
      <c r="B12" s="8" t="s">
        <v>40</v>
      </c>
      <c r="C12" s="11" t="s">
        <v>56</v>
      </c>
    </row>
    <row r="13" spans="1:3" ht="17.25" thickBot="1">
      <c r="A13" s="13" t="s">
        <v>9</v>
      </c>
      <c r="B13" s="14" t="s">
        <v>40</v>
      </c>
      <c r="C13" s="15" t="s">
        <v>52</v>
      </c>
    </row>
    <row r="14" spans="1:3" ht="17.25" thickBot="1">
      <c r="A14" s="3"/>
      <c r="B14" s="3"/>
      <c r="C14" s="3"/>
    </row>
    <row r="15" spans="1:3" ht="16.5">
      <c r="A15" s="4" t="s">
        <v>10</v>
      </c>
      <c r="B15" s="5"/>
      <c r="C15" s="6"/>
    </row>
    <row r="16" spans="1:3" ht="16.5">
      <c r="A16" s="7" t="s">
        <v>11</v>
      </c>
      <c r="B16" s="8" t="s">
        <v>40</v>
      </c>
      <c r="C16" s="16">
        <v>0</v>
      </c>
    </row>
    <row r="17" spans="1:3" ht="16.5">
      <c r="A17" s="7" t="s">
        <v>12</v>
      </c>
      <c r="B17" s="8" t="s">
        <v>40</v>
      </c>
      <c r="C17" s="16">
        <v>0</v>
      </c>
    </row>
    <row r="18" spans="1:3" ht="16.5">
      <c r="A18" s="7" t="s">
        <v>13</v>
      </c>
      <c r="B18" s="8" t="s">
        <v>41</v>
      </c>
      <c r="C18" s="16">
        <v>0</v>
      </c>
    </row>
    <row r="19" spans="1:3" ht="16.5">
      <c r="A19" s="7" t="s">
        <v>14</v>
      </c>
      <c r="B19" s="8" t="s">
        <v>41</v>
      </c>
      <c r="C19" s="16">
        <v>0</v>
      </c>
    </row>
    <row r="20" spans="1:3" ht="16.5">
      <c r="A20" s="7" t="s">
        <v>15</v>
      </c>
      <c r="B20" s="8" t="s">
        <v>41</v>
      </c>
      <c r="C20" s="16">
        <v>0</v>
      </c>
    </row>
    <row r="21" spans="1:3" ht="17.25" thickBot="1">
      <c r="A21" s="13" t="s">
        <v>16</v>
      </c>
      <c r="B21" s="14" t="s">
        <v>40</v>
      </c>
      <c r="C21" s="17">
        <v>0</v>
      </c>
    </row>
    <row r="22" spans="1:3" ht="16.5">
      <c r="A22" s="3"/>
      <c r="B22" s="3"/>
      <c r="C22" s="3"/>
    </row>
    <row r="23" spans="1:3" ht="17.25" thickBot="1">
      <c r="A23" s="3"/>
      <c r="B23" s="3" t="s">
        <v>31</v>
      </c>
      <c r="C23" s="3">
        <v>4.2329</v>
      </c>
    </row>
    <row r="24" spans="1:3" ht="17.25" thickBot="1">
      <c r="A24" s="3"/>
      <c r="B24" s="18" t="s">
        <v>29</v>
      </c>
      <c r="C24" s="19" t="s">
        <v>30</v>
      </c>
    </row>
    <row r="25" spans="1:3" ht="18.75" thickBot="1">
      <c r="A25" s="20" t="s">
        <v>17</v>
      </c>
      <c r="B25" s="21">
        <f>B92+B160+B230</f>
        <v>22886695</v>
      </c>
      <c r="C25" s="22">
        <f>B25*$C$23</f>
        <v>96877091.2655</v>
      </c>
    </row>
    <row r="26" spans="1:3" ht="16.5">
      <c r="A26" s="23" t="s">
        <v>18</v>
      </c>
      <c r="B26" s="24">
        <f>B93+B161+B231</f>
        <v>18017901</v>
      </c>
      <c r="C26" s="25">
        <f aca="true" t="shared" si="0" ref="C26:C33">B26*$C$23</f>
        <v>76267973.1429</v>
      </c>
    </row>
    <row r="27" spans="1:3" ht="18">
      <c r="A27" s="26" t="s">
        <v>17</v>
      </c>
      <c r="B27" s="27">
        <f>B94+B162+B232</f>
        <v>28356578</v>
      </c>
      <c r="C27" s="28">
        <f t="shared" si="0"/>
        <v>120030559.01619999</v>
      </c>
    </row>
    <row r="28" spans="1:3" ht="16.5">
      <c r="A28" s="7" t="s">
        <v>19</v>
      </c>
      <c r="B28" s="29"/>
      <c r="C28" s="30"/>
    </row>
    <row r="29" spans="1:3" ht="16.5">
      <c r="A29" s="7" t="s">
        <v>21</v>
      </c>
      <c r="B29" s="29">
        <f>B96+B164+B234</f>
        <v>2361906.9239999996</v>
      </c>
      <c r="C29" s="30">
        <f t="shared" si="0"/>
        <v>9997715.818599598</v>
      </c>
    </row>
    <row r="30" spans="1:3" ht="16.5">
      <c r="A30" s="7" t="s">
        <v>20</v>
      </c>
      <c r="B30" s="29">
        <f>B97+B165+B235</f>
        <v>20524788.075999998</v>
      </c>
      <c r="C30" s="30">
        <f t="shared" si="0"/>
        <v>86879375.44690038</v>
      </c>
    </row>
    <row r="31" spans="1:3" ht="16.5">
      <c r="A31" s="7" t="s">
        <v>26</v>
      </c>
      <c r="B31" s="29">
        <f>B98+B166+B236</f>
        <v>17446069.864599995</v>
      </c>
      <c r="C31" s="30">
        <f t="shared" si="0"/>
        <v>73847469.12986532</v>
      </c>
    </row>
    <row r="32" spans="1:3" ht="16.5">
      <c r="A32" s="7" t="s">
        <v>27</v>
      </c>
      <c r="B32" s="29">
        <f>B99+B167+B237</f>
        <v>2668222.4498799997</v>
      </c>
      <c r="C32" s="30">
        <f t="shared" si="0"/>
        <v>11294318.808097051</v>
      </c>
    </row>
    <row r="33" spans="1:3" ht="17.25" thickBot="1">
      <c r="A33" s="13" t="s">
        <v>28</v>
      </c>
      <c r="B33" s="31">
        <f>B100+B168+B238</f>
        <v>410495.76152000006</v>
      </c>
      <c r="C33" s="32">
        <f t="shared" si="0"/>
        <v>1737587.5089380082</v>
      </c>
    </row>
    <row r="34" spans="1:3" ht="16.5">
      <c r="A34" s="3"/>
      <c r="B34" s="3"/>
      <c r="C34" s="3"/>
    </row>
    <row r="35" spans="1:3" ht="16.5">
      <c r="A35" s="3" t="s">
        <v>22</v>
      </c>
      <c r="B35" s="3"/>
      <c r="C35" s="3"/>
    </row>
    <row r="36" spans="1:3" ht="16.5">
      <c r="A36" s="3"/>
      <c r="B36" s="3"/>
      <c r="C36" s="3"/>
    </row>
    <row r="37" spans="1:3" ht="17.25" thickBot="1">
      <c r="A37" s="3"/>
      <c r="B37" s="3"/>
      <c r="C37" s="3"/>
    </row>
    <row r="38" spans="1:3" ht="17.25" thickBot="1">
      <c r="A38" s="3"/>
      <c r="B38" s="18" t="s">
        <v>29</v>
      </c>
      <c r="C38" s="19" t="s">
        <v>30</v>
      </c>
    </row>
    <row r="39" spans="1:3" ht="18.75" thickBot="1">
      <c r="A39" s="20" t="s">
        <v>23</v>
      </c>
      <c r="B39" s="33">
        <v>110875965</v>
      </c>
      <c r="C39" s="34">
        <f>B39*$C$90</f>
        <v>469326872.2485</v>
      </c>
    </row>
    <row r="40" spans="1:3" ht="16.5">
      <c r="A40" s="23" t="s">
        <v>18</v>
      </c>
      <c r="B40" s="35">
        <v>73653781</v>
      </c>
      <c r="C40" s="36">
        <f>B40*$C$90</f>
        <v>311769089.5949</v>
      </c>
    </row>
    <row r="41" spans="1:3" ht="16.5">
      <c r="A41" s="7"/>
      <c r="B41" s="37"/>
      <c r="C41" s="38"/>
    </row>
    <row r="42" spans="1:3" ht="16.5">
      <c r="A42" s="7" t="s">
        <v>24</v>
      </c>
      <c r="B42" s="37"/>
      <c r="C42" s="38"/>
    </row>
    <row r="43" spans="1:3" ht="16.5">
      <c r="A43" s="7" t="s">
        <v>21</v>
      </c>
      <c r="B43" s="37">
        <f>B39*0.1032</f>
        <v>11442399.588</v>
      </c>
      <c r="C43" s="38">
        <f aca="true" t="shared" si="1" ref="C43:C48">B43*$C$90</f>
        <v>48434533.21604519</v>
      </c>
    </row>
    <row r="44" spans="1:3" ht="16.5">
      <c r="A44" s="7" t="s">
        <v>20</v>
      </c>
      <c r="B44" s="37">
        <f>B39*0.8968</f>
        <v>99433565.412</v>
      </c>
      <c r="C44" s="38">
        <f t="shared" si="1"/>
        <v>420892339.0324548</v>
      </c>
    </row>
    <row r="45" spans="1:3" ht="16.5">
      <c r="A45" s="7" t="s">
        <v>26</v>
      </c>
      <c r="B45" s="37">
        <f>B39*0.76228</f>
        <v>84518530.6002</v>
      </c>
      <c r="C45" s="38">
        <f t="shared" si="1"/>
        <v>357758488.17758656</v>
      </c>
    </row>
    <row r="46" spans="1:3" ht="16.5">
      <c r="A46" s="7" t="s">
        <v>27</v>
      </c>
      <c r="B46" s="37">
        <f>B39*0.116584</f>
        <v>12926363.50356</v>
      </c>
      <c r="C46" s="38">
        <f t="shared" si="1"/>
        <v>54716004.07421912</v>
      </c>
    </row>
    <row r="47" spans="1:3" ht="16.5">
      <c r="A47" s="7" t="s">
        <v>28</v>
      </c>
      <c r="B47" s="39">
        <f>B39*0.017936</f>
        <v>1988671.3082400002</v>
      </c>
      <c r="C47" s="38">
        <f t="shared" si="1"/>
        <v>8417846.780649096</v>
      </c>
    </row>
    <row r="48" spans="1:3" ht="18.75" thickBot="1">
      <c r="A48" s="40" t="s">
        <v>25</v>
      </c>
      <c r="B48" s="41">
        <v>137375144</v>
      </c>
      <c r="C48" s="42">
        <f t="shared" si="1"/>
        <v>581495247.0376</v>
      </c>
    </row>
    <row r="49" spans="1:3" ht="16.5">
      <c r="A49" s="3"/>
      <c r="B49" s="3"/>
      <c r="C49" s="3"/>
    </row>
    <row r="50" spans="1:3" ht="16.5">
      <c r="A50" s="3"/>
      <c r="B50" s="3"/>
      <c r="C50" s="3"/>
    </row>
    <row r="51" spans="1:3" ht="16.5">
      <c r="A51" s="3"/>
      <c r="B51" s="3"/>
      <c r="C51" s="3"/>
    </row>
    <row r="52" spans="1:3" ht="16.5">
      <c r="A52" s="3"/>
      <c r="B52" s="3"/>
      <c r="C52" s="3"/>
    </row>
    <row r="53" spans="1:3" ht="16.5">
      <c r="A53" s="3"/>
      <c r="B53" s="3"/>
      <c r="C53" s="3"/>
    </row>
    <row r="69" ht="18.75">
      <c r="A69" s="2" t="s">
        <v>33</v>
      </c>
    </row>
    <row r="70" ht="17.25" thickBot="1">
      <c r="A70" s="3"/>
    </row>
    <row r="71" spans="1:3" ht="16.5">
      <c r="A71" s="4" t="s">
        <v>1</v>
      </c>
      <c r="B71" s="5" t="s">
        <v>39</v>
      </c>
      <c r="C71" s="43"/>
    </row>
    <row r="72" spans="1:3" ht="16.5">
      <c r="A72" s="7" t="s">
        <v>2</v>
      </c>
      <c r="B72" s="8" t="s">
        <v>40</v>
      </c>
      <c r="C72" s="44" t="s">
        <v>53</v>
      </c>
    </row>
    <row r="73" spans="1:3" ht="16.5">
      <c r="A73" s="7" t="s">
        <v>3</v>
      </c>
      <c r="B73" s="8" t="s">
        <v>41</v>
      </c>
      <c r="C73" s="44">
        <v>0</v>
      </c>
    </row>
    <row r="74" spans="1:3" ht="16.5">
      <c r="A74" s="7" t="s">
        <v>4</v>
      </c>
      <c r="B74" s="8" t="s">
        <v>41</v>
      </c>
      <c r="C74" s="44" t="s">
        <v>54</v>
      </c>
    </row>
    <row r="75" spans="1:3" ht="16.5">
      <c r="A75" s="7" t="s">
        <v>5</v>
      </c>
      <c r="B75" s="8" t="s">
        <v>41</v>
      </c>
      <c r="C75" s="44">
        <v>0</v>
      </c>
    </row>
    <row r="76" spans="1:3" ht="16.5">
      <c r="A76" s="7" t="s">
        <v>32</v>
      </c>
      <c r="B76" s="8" t="s">
        <v>41</v>
      </c>
      <c r="C76" s="44">
        <v>0</v>
      </c>
    </row>
    <row r="77" spans="1:3" ht="16.5">
      <c r="A77" s="7" t="s">
        <v>6</v>
      </c>
      <c r="B77" s="8" t="s">
        <v>41</v>
      </c>
      <c r="C77" s="44" t="s">
        <v>42</v>
      </c>
    </row>
    <row r="78" spans="1:3" ht="16.5">
      <c r="A78" s="7" t="s">
        <v>7</v>
      </c>
      <c r="B78" s="8" t="s">
        <v>41</v>
      </c>
      <c r="C78" s="44">
        <v>0</v>
      </c>
    </row>
    <row r="79" spans="1:3" ht="16.5">
      <c r="A79" s="7" t="s">
        <v>8</v>
      </c>
      <c r="B79" s="8" t="s">
        <v>40</v>
      </c>
      <c r="C79" s="10">
        <v>0.56</v>
      </c>
    </row>
    <row r="80" spans="1:3" ht="17.25" thickBot="1">
      <c r="A80" s="13" t="s">
        <v>9</v>
      </c>
      <c r="B80" s="14" t="s">
        <v>40</v>
      </c>
      <c r="C80" s="45">
        <v>0</v>
      </c>
    </row>
    <row r="81" spans="1:3" ht="17.25" thickBot="1">
      <c r="A81" s="3"/>
      <c r="B81" s="3"/>
      <c r="C81" s="3"/>
    </row>
    <row r="82" spans="1:3" ht="16.5">
      <c r="A82" s="4" t="s">
        <v>10</v>
      </c>
      <c r="B82" s="5"/>
      <c r="C82" s="6"/>
    </row>
    <row r="83" spans="1:3" ht="16.5">
      <c r="A83" s="7" t="s">
        <v>11</v>
      </c>
      <c r="B83" s="8" t="s">
        <v>40</v>
      </c>
      <c r="C83" s="16">
        <v>0</v>
      </c>
    </row>
    <row r="84" spans="1:3" ht="16.5">
      <c r="A84" s="7" t="s">
        <v>12</v>
      </c>
      <c r="B84" s="8" t="s">
        <v>40</v>
      </c>
      <c r="C84" s="16">
        <v>0</v>
      </c>
    </row>
    <row r="85" spans="1:3" ht="16.5">
      <c r="A85" s="7" t="s">
        <v>13</v>
      </c>
      <c r="B85" s="8" t="s">
        <v>41</v>
      </c>
      <c r="C85" s="16">
        <v>0</v>
      </c>
    </row>
    <row r="86" spans="1:3" ht="16.5">
      <c r="A86" s="7" t="s">
        <v>14</v>
      </c>
      <c r="B86" s="8" t="s">
        <v>41</v>
      </c>
      <c r="C86" s="16">
        <v>0</v>
      </c>
    </row>
    <row r="87" spans="1:3" ht="16.5">
      <c r="A87" s="7" t="s">
        <v>15</v>
      </c>
      <c r="B87" s="8" t="s">
        <v>41</v>
      </c>
      <c r="C87" s="16">
        <v>0</v>
      </c>
    </row>
    <row r="88" spans="1:3" ht="17.25" thickBot="1">
      <c r="A88" s="13" t="s">
        <v>16</v>
      </c>
      <c r="B88" s="14" t="s">
        <v>40</v>
      </c>
      <c r="C88" s="17">
        <v>0</v>
      </c>
    </row>
    <row r="89" ht="16.5">
      <c r="A89" s="3"/>
    </row>
    <row r="90" spans="1:3" ht="17.25" thickBot="1">
      <c r="A90" s="3"/>
      <c r="B90" s="3" t="s">
        <v>31</v>
      </c>
      <c r="C90" s="3">
        <v>4.2329</v>
      </c>
    </row>
    <row r="91" spans="1:3" ht="17.25" thickBot="1">
      <c r="A91" s="3"/>
      <c r="B91" s="18" t="s">
        <v>29</v>
      </c>
      <c r="C91" s="19" t="s">
        <v>30</v>
      </c>
    </row>
    <row r="92" spans="1:3" ht="23.25" customHeight="1" thickBot="1">
      <c r="A92" s="46" t="s">
        <v>34</v>
      </c>
      <c r="B92" s="33">
        <v>3396501</v>
      </c>
      <c r="C92" s="34">
        <f>B92*$C$90</f>
        <v>14377049.082899999</v>
      </c>
    </row>
    <row r="93" spans="1:3" ht="16.5">
      <c r="A93" s="23" t="s">
        <v>18</v>
      </c>
      <c r="B93" s="35">
        <v>2531519</v>
      </c>
      <c r="C93" s="36">
        <f>B93*$C$90</f>
        <v>10715666.7751</v>
      </c>
    </row>
    <row r="94" spans="1:3" ht="23.25" customHeight="1">
      <c r="A94" s="47" t="s">
        <v>43</v>
      </c>
      <c r="B94" s="48">
        <v>4208259</v>
      </c>
      <c r="C94" s="49">
        <f>B94*$C$90</f>
        <v>17813139.5211</v>
      </c>
    </row>
    <row r="95" spans="1:3" ht="16.5">
      <c r="A95" s="7" t="s">
        <v>19</v>
      </c>
      <c r="B95" s="37"/>
      <c r="C95" s="38"/>
    </row>
    <row r="96" spans="1:3" ht="16.5">
      <c r="A96" s="7" t="s">
        <v>21</v>
      </c>
      <c r="B96" s="37">
        <f>B92*0.1032</f>
        <v>350518.9032</v>
      </c>
      <c r="C96" s="38">
        <f>B96*$C$90</f>
        <v>1483711.4653552799</v>
      </c>
    </row>
    <row r="97" spans="1:3" ht="16.5">
      <c r="A97" s="7" t="s">
        <v>20</v>
      </c>
      <c r="B97" s="37">
        <f>B92*0.8968</f>
        <v>3045982.0968</v>
      </c>
      <c r="C97" s="38">
        <f>B97*$C$90</f>
        <v>12893337.61754472</v>
      </c>
    </row>
    <row r="98" spans="1:3" ht="16.5">
      <c r="A98" s="7" t="s">
        <v>44</v>
      </c>
      <c r="B98" s="37">
        <f>B92*0.76228</f>
        <v>2589084.78228</v>
      </c>
      <c r="C98" s="38">
        <f>B98*$C$90</f>
        <v>10959336.974913012</v>
      </c>
    </row>
    <row r="99" spans="1:3" ht="16.5">
      <c r="A99" s="7" t="s">
        <v>45</v>
      </c>
      <c r="B99" s="37">
        <f>B92*0.116584</f>
        <v>395977.672584</v>
      </c>
      <c r="C99" s="38">
        <f>B99*$C$90</f>
        <v>1676133.8902808134</v>
      </c>
    </row>
    <row r="100" spans="1:3" ht="17.25" thickBot="1">
      <c r="A100" s="13" t="s">
        <v>46</v>
      </c>
      <c r="B100" s="50">
        <f>B92*0.017936</f>
        <v>60919.641936</v>
      </c>
      <c r="C100" s="51">
        <f>B100*$C$90</f>
        <v>257866.75235089439</v>
      </c>
    </row>
    <row r="101" ht="16.5">
      <c r="A101" s="3"/>
    </row>
    <row r="102" ht="16.5">
      <c r="A102" s="3"/>
    </row>
    <row r="103" ht="16.5">
      <c r="A103" s="3"/>
    </row>
    <row r="104" ht="17.25" thickBot="1">
      <c r="A104" s="3"/>
    </row>
    <row r="105" spans="1:3" ht="17.25" thickBot="1">
      <c r="A105" s="3"/>
      <c r="B105" s="18" t="s">
        <v>29</v>
      </c>
      <c r="C105" s="19" t="s">
        <v>30</v>
      </c>
    </row>
    <row r="106" spans="1:3" ht="18.75" thickBot="1">
      <c r="A106" s="20" t="s">
        <v>23</v>
      </c>
      <c r="B106" s="33">
        <v>110875965</v>
      </c>
      <c r="C106" s="34">
        <f>B106*$C$90</f>
        <v>469326872.2485</v>
      </c>
    </row>
    <row r="107" spans="1:3" ht="16.5">
      <c r="A107" s="23" t="s">
        <v>18</v>
      </c>
      <c r="B107" s="35">
        <v>73653781</v>
      </c>
      <c r="C107" s="36">
        <f>B107*$C$90</f>
        <v>311769089.5949</v>
      </c>
    </row>
    <row r="108" spans="1:3" ht="16.5">
      <c r="A108" s="7"/>
      <c r="B108" s="37"/>
      <c r="C108" s="38"/>
    </row>
    <row r="109" spans="1:3" ht="16.5">
      <c r="A109" s="7" t="s">
        <v>24</v>
      </c>
      <c r="B109" s="37"/>
      <c r="C109" s="38"/>
    </row>
    <row r="110" spans="1:3" ht="16.5">
      <c r="A110" s="7" t="s">
        <v>21</v>
      </c>
      <c r="B110" s="37">
        <f>B106*0.1032</f>
        <v>11442399.588</v>
      </c>
      <c r="C110" s="38">
        <f aca="true" t="shared" si="2" ref="C110:C115">B110*$C$90</f>
        <v>48434533.21604519</v>
      </c>
    </row>
    <row r="111" spans="1:3" ht="16.5">
      <c r="A111" s="7" t="s">
        <v>20</v>
      </c>
      <c r="B111" s="37">
        <f>B106*0.8968</f>
        <v>99433565.412</v>
      </c>
      <c r="C111" s="38">
        <f t="shared" si="2"/>
        <v>420892339.0324548</v>
      </c>
    </row>
    <row r="112" spans="1:3" ht="16.5">
      <c r="A112" s="7" t="s">
        <v>26</v>
      </c>
      <c r="B112" s="37">
        <f>B106*0.76228</f>
        <v>84518530.6002</v>
      </c>
      <c r="C112" s="38">
        <f t="shared" si="2"/>
        <v>357758488.17758656</v>
      </c>
    </row>
    <row r="113" spans="1:3" ht="16.5">
      <c r="A113" s="7" t="s">
        <v>27</v>
      </c>
      <c r="B113" s="37">
        <f>B106*0.116584</f>
        <v>12926363.50356</v>
      </c>
      <c r="C113" s="38">
        <f t="shared" si="2"/>
        <v>54716004.07421912</v>
      </c>
    </row>
    <row r="114" spans="1:3" ht="16.5">
      <c r="A114" s="7" t="s">
        <v>28</v>
      </c>
      <c r="B114" s="39">
        <f>B106*0.017936</f>
        <v>1988671.3082400002</v>
      </c>
      <c r="C114" s="38">
        <f t="shared" si="2"/>
        <v>8417846.780649096</v>
      </c>
    </row>
    <row r="115" spans="1:3" ht="18.75" thickBot="1">
      <c r="A115" s="40" t="s">
        <v>25</v>
      </c>
      <c r="B115" s="41">
        <v>137375144</v>
      </c>
      <c r="C115" s="42">
        <f t="shared" si="2"/>
        <v>581495247.0376</v>
      </c>
    </row>
    <row r="137" ht="18.75">
      <c r="A137" s="2" t="s">
        <v>35</v>
      </c>
    </row>
    <row r="138" ht="17.25" thickBot="1">
      <c r="A138" s="3"/>
    </row>
    <row r="139" spans="1:3" ht="16.5">
      <c r="A139" s="4" t="s">
        <v>1</v>
      </c>
      <c r="B139" s="5" t="s">
        <v>39</v>
      </c>
      <c r="C139" s="6"/>
    </row>
    <row r="140" spans="1:3" ht="16.5">
      <c r="A140" s="7" t="s">
        <v>2</v>
      </c>
      <c r="B140" s="8" t="s">
        <v>40</v>
      </c>
      <c r="C140" s="44" t="s">
        <v>55</v>
      </c>
    </row>
    <row r="141" spans="1:3" ht="16.5">
      <c r="A141" s="7" t="s">
        <v>3</v>
      </c>
      <c r="B141" s="8" t="s">
        <v>41</v>
      </c>
      <c r="C141" s="44" t="s">
        <v>42</v>
      </c>
    </row>
    <row r="142" spans="1:3" ht="16.5">
      <c r="A142" s="7" t="s">
        <v>4</v>
      </c>
      <c r="B142" s="8" t="s">
        <v>41</v>
      </c>
      <c r="C142" s="44" t="s">
        <v>42</v>
      </c>
    </row>
    <row r="143" spans="1:3" ht="16.5">
      <c r="A143" s="7" t="s">
        <v>5</v>
      </c>
      <c r="B143" s="8" t="s">
        <v>41</v>
      </c>
      <c r="C143" s="44" t="s">
        <v>42</v>
      </c>
    </row>
    <row r="144" spans="1:3" ht="16.5">
      <c r="A144" s="7" t="s">
        <v>32</v>
      </c>
      <c r="B144" s="8" t="s">
        <v>41</v>
      </c>
      <c r="C144" s="44" t="s">
        <v>42</v>
      </c>
    </row>
    <row r="145" spans="1:3" ht="16.5">
      <c r="A145" s="7" t="s">
        <v>6</v>
      </c>
      <c r="B145" s="8" t="s">
        <v>41</v>
      </c>
      <c r="C145" s="44">
        <v>0</v>
      </c>
    </row>
    <row r="146" spans="1:3" ht="16.5">
      <c r="A146" s="7" t="s">
        <v>7</v>
      </c>
      <c r="B146" s="8" t="s">
        <v>41</v>
      </c>
      <c r="C146" s="44">
        <v>0</v>
      </c>
    </row>
    <row r="147" spans="1:3" ht="16.5">
      <c r="A147" s="7" t="s">
        <v>8</v>
      </c>
      <c r="B147" s="8" t="s">
        <v>40</v>
      </c>
      <c r="C147" s="44">
        <v>0</v>
      </c>
    </row>
    <row r="148" spans="1:3" ht="17.25" thickBot="1">
      <c r="A148" s="13" t="s">
        <v>9</v>
      </c>
      <c r="B148" s="14" t="s">
        <v>40</v>
      </c>
      <c r="C148" s="45">
        <v>0</v>
      </c>
    </row>
    <row r="149" spans="1:3" ht="17.25" thickBot="1">
      <c r="A149" s="3"/>
      <c r="B149" s="3"/>
      <c r="C149" s="3"/>
    </row>
    <row r="150" spans="1:3" ht="16.5">
      <c r="A150" s="4" t="s">
        <v>10</v>
      </c>
      <c r="B150" s="5"/>
      <c r="C150" s="6"/>
    </row>
    <row r="151" spans="1:3" ht="16.5">
      <c r="A151" s="7" t="s">
        <v>11</v>
      </c>
      <c r="B151" s="8" t="s">
        <v>40</v>
      </c>
      <c r="C151" s="16">
        <v>0</v>
      </c>
    </row>
    <row r="152" spans="1:3" ht="16.5">
      <c r="A152" s="7" t="s">
        <v>12</v>
      </c>
      <c r="B152" s="8" t="s">
        <v>40</v>
      </c>
      <c r="C152" s="16">
        <v>0</v>
      </c>
    </row>
    <row r="153" spans="1:3" ht="16.5">
      <c r="A153" s="7" t="s">
        <v>13</v>
      </c>
      <c r="B153" s="8" t="s">
        <v>41</v>
      </c>
      <c r="C153" s="16">
        <v>0</v>
      </c>
    </row>
    <row r="154" spans="1:3" ht="16.5">
      <c r="A154" s="7" t="s">
        <v>14</v>
      </c>
      <c r="B154" s="8" t="s">
        <v>41</v>
      </c>
      <c r="C154" s="16">
        <v>0</v>
      </c>
    </row>
    <row r="155" spans="1:3" ht="16.5">
      <c r="A155" s="7" t="s">
        <v>15</v>
      </c>
      <c r="B155" s="8" t="s">
        <v>41</v>
      </c>
      <c r="C155" s="16">
        <v>0</v>
      </c>
    </row>
    <row r="156" spans="1:3" ht="17.25" thickBot="1">
      <c r="A156" s="13" t="s">
        <v>16</v>
      </c>
      <c r="B156" s="14" t="s">
        <v>40</v>
      </c>
      <c r="C156" s="17">
        <v>0</v>
      </c>
    </row>
    <row r="157" ht="16.5">
      <c r="A157" s="3"/>
    </row>
    <row r="158" spans="1:3" ht="17.25" thickBot="1">
      <c r="A158" s="3"/>
      <c r="B158" s="3" t="s">
        <v>31</v>
      </c>
      <c r="C158" s="3"/>
    </row>
    <row r="159" spans="1:3" ht="17.25" thickBot="1">
      <c r="A159" s="3"/>
      <c r="B159" s="18" t="s">
        <v>29</v>
      </c>
      <c r="C159" s="19" t="s">
        <v>30</v>
      </c>
    </row>
    <row r="160" spans="1:3" ht="21.75" customHeight="1" thickBot="1">
      <c r="A160" s="46" t="s">
        <v>36</v>
      </c>
      <c r="B160" s="21">
        <v>7727662</v>
      </c>
      <c r="C160" s="22">
        <f>B160*$C$90</f>
        <v>32710420.4798</v>
      </c>
    </row>
    <row r="161" spans="1:3" ht="16.5">
      <c r="A161" s="23" t="s">
        <v>18</v>
      </c>
      <c r="B161" s="24">
        <v>6029575</v>
      </c>
      <c r="C161" s="52">
        <f>B161*$C$90</f>
        <v>25522588.0175</v>
      </c>
    </row>
    <row r="162" spans="1:3" ht="22.5" customHeight="1">
      <c r="A162" s="47" t="s">
        <v>36</v>
      </c>
      <c r="B162" s="27">
        <v>9574561</v>
      </c>
      <c r="C162" s="28">
        <f>B162*$C$90</f>
        <v>40528159.2569</v>
      </c>
    </row>
    <row r="163" spans="1:3" ht="16.5">
      <c r="A163" s="7" t="s">
        <v>19</v>
      </c>
      <c r="B163" s="29"/>
      <c r="C163" s="30"/>
    </row>
    <row r="164" spans="1:3" ht="16.5">
      <c r="A164" s="7" t="s">
        <v>21</v>
      </c>
      <c r="B164" s="29">
        <f>B160*0.1032</f>
        <v>797494.7184</v>
      </c>
      <c r="C164" s="30">
        <f>B164*$C$90</f>
        <v>3375715.39351536</v>
      </c>
    </row>
    <row r="165" spans="1:3" ht="16.5">
      <c r="A165" s="7" t="s">
        <v>20</v>
      </c>
      <c r="B165" s="29">
        <f>B160*0.8968</f>
        <v>6930167.2816</v>
      </c>
      <c r="C165" s="30">
        <f>B165*$C$90</f>
        <v>29334705.08628464</v>
      </c>
    </row>
    <row r="166" spans="1:3" ht="16.5">
      <c r="A166" s="7" t="s">
        <v>26</v>
      </c>
      <c r="B166" s="29">
        <f>B160*0.76228</f>
        <v>5890642.189359999</v>
      </c>
      <c r="C166" s="30">
        <f>B166*$C$90</f>
        <v>24934499.32334194</v>
      </c>
    </row>
    <row r="167" spans="1:3" ht="16.5">
      <c r="A167" s="7" t="s">
        <v>27</v>
      </c>
      <c r="B167" s="29">
        <f>B160*0.116584</f>
        <v>900921.7466079999</v>
      </c>
      <c r="C167" s="30">
        <f>B167*$C$90</f>
        <v>3813511.6612170027</v>
      </c>
    </row>
    <row r="168" spans="1:3" ht="17.25" thickBot="1">
      <c r="A168" s="13" t="s">
        <v>28</v>
      </c>
      <c r="B168" s="53">
        <f>B160*0.017936</f>
        <v>138603.345632</v>
      </c>
      <c r="C168" s="32">
        <f>B168*$C$90</f>
        <v>586694.1017256929</v>
      </c>
    </row>
    <row r="169" ht="16.5">
      <c r="A169" s="3"/>
    </row>
    <row r="170" ht="16.5">
      <c r="A170" s="3"/>
    </row>
    <row r="171" ht="16.5">
      <c r="A171" s="3"/>
    </row>
    <row r="172" ht="16.5">
      <c r="A172" s="3"/>
    </row>
    <row r="173" ht="16.5">
      <c r="A173" s="3"/>
    </row>
    <row r="174" ht="17.25" thickBot="1">
      <c r="A174" s="3"/>
    </row>
    <row r="175" spans="1:3" ht="17.25" thickBot="1">
      <c r="A175" s="3"/>
      <c r="B175" s="18" t="s">
        <v>29</v>
      </c>
      <c r="C175" s="19" t="s">
        <v>30</v>
      </c>
    </row>
    <row r="176" spans="1:3" ht="18.75" thickBot="1">
      <c r="A176" s="20" t="s">
        <v>23</v>
      </c>
      <c r="B176" s="33">
        <v>110875965</v>
      </c>
      <c r="C176" s="34">
        <f>B176*$C$90</f>
        <v>469326872.2485</v>
      </c>
    </row>
    <row r="177" spans="1:3" ht="16.5">
      <c r="A177" s="23" t="s">
        <v>18</v>
      </c>
      <c r="B177" s="35">
        <v>73653781</v>
      </c>
      <c r="C177" s="36">
        <f>B177*$C$90</f>
        <v>311769089.5949</v>
      </c>
    </row>
    <row r="178" spans="1:3" ht="16.5">
      <c r="A178" s="7"/>
      <c r="B178" s="37"/>
      <c r="C178" s="38"/>
    </row>
    <row r="179" spans="1:3" ht="16.5">
      <c r="A179" s="7" t="s">
        <v>24</v>
      </c>
      <c r="B179" s="37"/>
      <c r="C179" s="38"/>
    </row>
    <row r="180" spans="1:3" ht="16.5">
      <c r="A180" s="7" t="s">
        <v>21</v>
      </c>
      <c r="B180" s="37">
        <f>B176*0.1032</f>
        <v>11442399.588</v>
      </c>
      <c r="C180" s="38">
        <f aca="true" t="shared" si="3" ref="C180:C185">B180*$C$90</f>
        <v>48434533.21604519</v>
      </c>
    </row>
    <row r="181" spans="1:3" ht="16.5">
      <c r="A181" s="7" t="s">
        <v>20</v>
      </c>
      <c r="B181" s="37">
        <f>B176*0.8968</f>
        <v>99433565.412</v>
      </c>
      <c r="C181" s="38">
        <f t="shared" si="3"/>
        <v>420892339.0324548</v>
      </c>
    </row>
    <row r="182" spans="1:3" ht="16.5">
      <c r="A182" s="7" t="s">
        <v>26</v>
      </c>
      <c r="B182" s="37">
        <f>B176*0.76228</f>
        <v>84518530.6002</v>
      </c>
      <c r="C182" s="38">
        <f t="shared" si="3"/>
        <v>357758488.17758656</v>
      </c>
    </row>
    <row r="183" spans="1:3" ht="16.5">
      <c r="A183" s="7" t="s">
        <v>27</v>
      </c>
      <c r="B183" s="37">
        <f>B176*0.116584</f>
        <v>12926363.50356</v>
      </c>
      <c r="C183" s="38">
        <f t="shared" si="3"/>
        <v>54716004.07421912</v>
      </c>
    </row>
    <row r="184" spans="1:3" ht="16.5">
      <c r="A184" s="7" t="s">
        <v>28</v>
      </c>
      <c r="B184" s="39">
        <f>B176*0.017936</f>
        <v>1988671.3082400002</v>
      </c>
      <c r="C184" s="38">
        <f t="shared" si="3"/>
        <v>8417846.780649096</v>
      </c>
    </row>
    <row r="185" spans="1:3" ht="18.75" thickBot="1">
      <c r="A185" s="40" t="s">
        <v>25</v>
      </c>
      <c r="B185" s="41">
        <v>137375144</v>
      </c>
      <c r="C185" s="42">
        <f t="shared" si="3"/>
        <v>581495247.0376</v>
      </c>
    </row>
    <row r="207" ht="18.75">
      <c r="A207" s="2" t="s">
        <v>37</v>
      </c>
    </row>
    <row r="208" ht="17.25" thickBot="1">
      <c r="A208" s="3"/>
    </row>
    <row r="209" spans="1:3" ht="16.5">
      <c r="A209" s="4" t="s">
        <v>1</v>
      </c>
      <c r="B209" s="5" t="s">
        <v>39</v>
      </c>
      <c r="C209" s="6"/>
    </row>
    <row r="210" spans="1:3" ht="16.5">
      <c r="A210" s="7" t="s">
        <v>2</v>
      </c>
      <c r="B210" s="8" t="s">
        <v>40</v>
      </c>
      <c r="C210" s="10" t="s">
        <v>58</v>
      </c>
    </row>
    <row r="211" spans="1:3" ht="16.5">
      <c r="A211" s="7" t="s">
        <v>3</v>
      </c>
      <c r="B211" s="8" t="s">
        <v>41</v>
      </c>
      <c r="C211" s="44">
        <v>0</v>
      </c>
    </row>
    <row r="212" spans="1:3" ht="16.5">
      <c r="A212" s="7" t="s">
        <v>4</v>
      </c>
      <c r="B212" s="8" t="s">
        <v>41</v>
      </c>
      <c r="C212" s="44" t="s">
        <v>47</v>
      </c>
    </row>
    <row r="213" spans="1:3" ht="16.5">
      <c r="A213" s="7" t="s">
        <v>5</v>
      </c>
      <c r="B213" s="8" t="s">
        <v>41</v>
      </c>
      <c r="C213" s="44" t="s">
        <v>48</v>
      </c>
    </row>
    <row r="214" spans="1:3" ht="16.5">
      <c r="A214" s="7" t="s">
        <v>32</v>
      </c>
      <c r="B214" s="8" t="s">
        <v>41</v>
      </c>
      <c r="C214" s="44">
        <v>0</v>
      </c>
    </row>
    <row r="215" spans="1:3" ht="16.5">
      <c r="A215" s="7" t="s">
        <v>6</v>
      </c>
      <c r="B215" s="8" t="s">
        <v>41</v>
      </c>
      <c r="C215" s="44" t="s">
        <v>49</v>
      </c>
    </row>
    <row r="216" spans="1:3" ht="16.5">
      <c r="A216" s="7" t="s">
        <v>7</v>
      </c>
      <c r="B216" s="8" t="s">
        <v>41</v>
      </c>
      <c r="C216" s="44">
        <v>0</v>
      </c>
    </row>
    <row r="217" spans="1:3" ht="16.5">
      <c r="A217" s="7" t="s">
        <v>8</v>
      </c>
      <c r="B217" s="8" t="s">
        <v>40</v>
      </c>
      <c r="C217" s="44">
        <v>0</v>
      </c>
    </row>
    <row r="218" spans="1:3" ht="17.25" thickBot="1">
      <c r="A218" s="13" t="s">
        <v>9</v>
      </c>
      <c r="B218" s="14" t="s">
        <v>40</v>
      </c>
      <c r="C218" s="45">
        <v>0</v>
      </c>
    </row>
    <row r="219" spans="1:3" ht="17.25" thickBot="1">
      <c r="A219" s="3"/>
      <c r="B219" s="3"/>
      <c r="C219" s="3"/>
    </row>
    <row r="220" spans="1:3" ht="16.5">
      <c r="A220" s="4" t="s">
        <v>10</v>
      </c>
      <c r="B220" s="5"/>
      <c r="C220" s="6"/>
    </row>
    <row r="221" spans="1:3" ht="16.5">
      <c r="A221" s="7" t="s">
        <v>11</v>
      </c>
      <c r="B221" s="8" t="s">
        <v>40</v>
      </c>
      <c r="C221" s="16">
        <v>0</v>
      </c>
    </row>
    <row r="222" spans="1:3" ht="16.5">
      <c r="A222" s="7" t="s">
        <v>12</v>
      </c>
      <c r="B222" s="8" t="s">
        <v>40</v>
      </c>
      <c r="C222" s="16">
        <v>0</v>
      </c>
    </row>
    <row r="223" spans="1:3" ht="16.5">
      <c r="A223" s="7" t="s">
        <v>13</v>
      </c>
      <c r="B223" s="8" t="s">
        <v>41</v>
      </c>
      <c r="C223" s="16">
        <v>0</v>
      </c>
    </row>
    <row r="224" spans="1:3" ht="16.5">
      <c r="A224" s="7" t="s">
        <v>14</v>
      </c>
      <c r="B224" s="8" t="s">
        <v>41</v>
      </c>
      <c r="C224" s="16">
        <v>0</v>
      </c>
    </row>
    <row r="225" spans="1:3" ht="16.5">
      <c r="A225" s="7" t="s">
        <v>15</v>
      </c>
      <c r="B225" s="8" t="s">
        <v>41</v>
      </c>
      <c r="C225" s="16">
        <v>0</v>
      </c>
    </row>
    <row r="226" spans="1:3" ht="17.25" thickBot="1">
      <c r="A226" s="13" t="s">
        <v>16</v>
      </c>
      <c r="B226" s="14" t="s">
        <v>40</v>
      </c>
      <c r="C226" s="17">
        <v>0</v>
      </c>
    </row>
    <row r="227" ht="16.5">
      <c r="A227" s="3"/>
    </row>
    <row r="228" spans="1:3" ht="17.25" thickBot="1">
      <c r="A228" s="3"/>
      <c r="B228" s="3" t="s">
        <v>31</v>
      </c>
      <c r="C228" s="3"/>
    </row>
    <row r="229" spans="1:3" ht="17.25" thickBot="1">
      <c r="A229" s="3"/>
      <c r="B229" s="18" t="s">
        <v>29</v>
      </c>
      <c r="C229" s="19" t="s">
        <v>30</v>
      </c>
    </row>
    <row r="230" spans="1:3" ht="23.25" customHeight="1" thickBot="1">
      <c r="A230" s="46" t="s">
        <v>38</v>
      </c>
      <c r="B230" s="33">
        <v>11762532</v>
      </c>
      <c r="C230" s="34">
        <f>B230*$C$90</f>
        <v>49789621.7028</v>
      </c>
    </row>
    <row r="231" spans="1:3" ht="16.5">
      <c r="A231" s="23" t="s">
        <v>18</v>
      </c>
      <c r="B231" s="35">
        <v>9456807</v>
      </c>
      <c r="C231" s="36">
        <f>B231*$C$90</f>
        <v>40029718.3503</v>
      </c>
    </row>
    <row r="232" spans="1:3" ht="21" customHeight="1">
      <c r="A232" s="47" t="s">
        <v>38</v>
      </c>
      <c r="B232" s="48">
        <v>14573758</v>
      </c>
      <c r="C232" s="49">
        <f>B232*$C$90</f>
        <v>61689260.2382</v>
      </c>
    </row>
    <row r="233" spans="1:3" ht="16.5">
      <c r="A233" s="7" t="s">
        <v>19</v>
      </c>
      <c r="B233" s="37"/>
      <c r="C233" s="38"/>
    </row>
    <row r="234" spans="1:3" ht="16.5">
      <c r="A234" s="7" t="s">
        <v>21</v>
      </c>
      <c r="B234" s="37">
        <f>B230*0.1032</f>
        <v>1213893.3024</v>
      </c>
      <c r="C234" s="38">
        <f>B234*$C$90</f>
        <v>5138288.95972896</v>
      </c>
    </row>
    <row r="235" spans="1:3" ht="16.5">
      <c r="A235" s="7" t="s">
        <v>20</v>
      </c>
      <c r="B235" s="37">
        <f>B230*0.8968</f>
        <v>10548638.6976</v>
      </c>
      <c r="C235" s="38">
        <f>B235*$C$90</f>
        <v>44651332.743071035</v>
      </c>
    </row>
    <row r="236" spans="1:3" ht="16.5">
      <c r="A236" s="7" t="s">
        <v>26</v>
      </c>
      <c r="B236" s="37">
        <f>B230*0.76228</f>
        <v>8966342.892959999</v>
      </c>
      <c r="C236" s="38">
        <f>B236*$C$90</f>
        <v>37953632.83161038</v>
      </c>
    </row>
    <row r="237" spans="1:3" ht="16.5">
      <c r="A237" s="7" t="s">
        <v>27</v>
      </c>
      <c r="B237" s="37">
        <f>B230*0.116584</f>
        <v>1371323.030688</v>
      </c>
      <c r="C237" s="38">
        <f>B237*$C$90</f>
        <v>5804673.256599234</v>
      </c>
    </row>
    <row r="238" spans="1:3" ht="17.25" thickBot="1">
      <c r="A238" s="13" t="s">
        <v>28</v>
      </c>
      <c r="B238" s="50">
        <f>B230*0.017936</f>
        <v>210972.77395200002</v>
      </c>
      <c r="C238" s="51">
        <f>B238*$C$90</f>
        <v>893026.6548614209</v>
      </c>
    </row>
    <row r="239" ht="16.5">
      <c r="A239" s="3"/>
    </row>
    <row r="240" ht="16.5">
      <c r="A240" s="3"/>
    </row>
    <row r="241" ht="16.5">
      <c r="A241" s="3"/>
    </row>
    <row r="242" ht="17.25" thickBot="1">
      <c r="A242" s="3"/>
    </row>
    <row r="243" spans="1:3" ht="17.25" thickBot="1">
      <c r="A243" s="3"/>
      <c r="B243" s="18" t="s">
        <v>29</v>
      </c>
      <c r="C243" s="19" t="s">
        <v>30</v>
      </c>
    </row>
    <row r="244" spans="1:3" ht="18.75" thickBot="1">
      <c r="A244" s="20" t="s">
        <v>23</v>
      </c>
      <c r="B244" s="33">
        <v>110875965</v>
      </c>
      <c r="C244" s="34">
        <f>B244*$C$90</f>
        <v>469326872.2485</v>
      </c>
    </row>
    <row r="245" spans="1:3" ht="16.5">
      <c r="A245" s="23" t="s">
        <v>18</v>
      </c>
      <c r="B245" s="35">
        <v>73653781</v>
      </c>
      <c r="C245" s="36">
        <f>B245*$C$90</f>
        <v>311769089.5949</v>
      </c>
    </row>
    <row r="246" spans="1:3" ht="16.5">
      <c r="A246" s="7"/>
      <c r="B246" s="37"/>
      <c r="C246" s="38"/>
    </row>
    <row r="247" spans="1:3" ht="16.5">
      <c r="A247" s="7" t="s">
        <v>24</v>
      </c>
      <c r="B247" s="37"/>
      <c r="C247" s="38"/>
    </row>
    <row r="248" spans="1:3" ht="16.5">
      <c r="A248" s="7" t="s">
        <v>21</v>
      </c>
      <c r="B248" s="37">
        <f>B244*0.1032</f>
        <v>11442399.588</v>
      </c>
      <c r="C248" s="38">
        <f aca="true" t="shared" si="4" ref="C248:C253">B248*$C$90</f>
        <v>48434533.21604519</v>
      </c>
    </row>
    <row r="249" spans="1:3" ht="16.5">
      <c r="A249" s="7" t="s">
        <v>20</v>
      </c>
      <c r="B249" s="37">
        <f>B244*0.8968</f>
        <v>99433565.412</v>
      </c>
      <c r="C249" s="38">
        <f t="shared" si="4"/>
        <v>420892339.0324548</v>
      </c>
    </row>
    <row r="250" spans="1:3" ht="16.5">
      <c r="A250" s="7" t="s">
        <v>26</v>
      </c>
      <c r="B250" s="37">
        <f>B244*0.76228</f>
        <v>84518530.6002</v>
      </c>
      <c r="C250" s="38">
        <f t="shared" si="4"/>
        <v>357758488.17758656</v>
      </c>
    </row>
    <row r="251" spans="1:3" ht="16.5">
      <c r="A251" s="7" t="s">
        <v>27</v>
      </c>
      <c r="B251" s="37">
        <f>B244*0.116584</f>
        <v>12926363.50356</v>
      </c>
      <c r="C251" s="38">
        <f t="shared" si="4"/>
        <v>54716004.07421912</v>
      </c>
    </row>
    <row r="252" spans="1:3" ht="16.5">
      <c r="A252" s="7" t="s">
        <v>28</v>
      </c>
      <c r="B252" s="39">
        <f>B244*0.017936</f>
        <v>1988671.3082400002</v>
      </c>
      <c r="C252" s="38">
        <f t="shared" si="4"/>
        <v>8417846.780649096</v>
      </c>
    </row>
    <row r="253" spans="1:3" ht="18.75" thickBot="1">
      <c r="A253" s="40" t="s">
        <v>25</v>
      </c>
      <c r="B253" s="41">
        <v>137375144</v>
      </c>
      <c r="C253" s="42">
        <f t="shared" si="4"/>
        <v>581495247.0376</v>
      </c>
    </row>
  </sheetData>
  <sheetProtection/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</dc:creator>
  <cp:keywords/>
  <dc:description/>
  <cp:lastModifiedBy>Gyarmati_Iuliana</cp:lastModifiedBy>
  <cp:lastPrinted>2014-02-12T14:01:12Z</cp:lastPrinted>
  <dcterms:created xsi:type="dcterms:W3CDTF">2014-01-31T07:32:15Z</dcterms:created>
  <dcterms:modified xsi:type="dcterms:W3CDTF">2014-02-12T14:01:26Z</dcterms:modified>
  <cp:category/>
  <cp:version/>
  <cp:contentType/>
  <cp:contentStatus/>
</cp:coreProperties>
</file>