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investitii (2)" sheetId="1" r:id="rId1"/>
  </sheets>
  <definedNames>
    <definedName name="_xlnm.Print_Titles" localSheetId="0">'investitii (2)'!$2:$4</definedName>
    <definedName name="_xlnm.Print_Area" localSheetId="0">'investitii (2)'!$A$1:$J$96</definedName>
  </definedNames>
  <calcPr fullCalcOnLoad="1"/>
</workbook>
</file>

<file path=xl/sharedStrings.xml><?xml version="1.0" encoding="utf-8"?>
<sst xmlns="http://schemas.openxmlformats.org/spreadsheetml/2006/main" count="191" uniqueCount="131">
  <si>
    <t xml:space="preserve"> -lei-</t>
  </si>
  <si>
    <t>Nr. crt.</t>
  </si>
  <si>
    <t>Cap.bg</t>
  </si>
  <si>
    <t>Denumirea obiectivului de investiţie</t>
  </si>
  <si>
    <t>Prevederi 2013</t>
  </si>
  <si>
    <t>Influenţe</t>
  </si>
  <si>
    <t>Valori rectificate</t>
  </si>
  <si>
    <t>din care:</t>
  </si>
  <si>
    <t>Sume propuse a fi finanţate din bugetul de stat/venituri proprii ale Ministerul Sănătăţii</t>
  </si>
  <si>
    <t>Buget local</t>
  </si>
  <si>
    <t>Venituri proprii + Fond de dezvoltare+ ambasada SUA</t>
  </si>
  <si>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Buget de stat + Venituri proprii MS+ Taxă securitate</t>
    </r>
  </si>
  <si>
    <t>5=6+7+8</t>
  </si>
  <si>
    <t>TOTAL CHELTUIELI DE INVESTIŢII 2013</t>
  </si>
  <si>
    <t>CONSILIUL JUDEŢEAN MUREŞ total, din care</t>
  </si>
  <si>
    <t>Total cap.51</t>
  </si>
  <si>
    <t>51.C</t>
  </si>
  <si>
    <t>Hărţi de risc</t>
  </si>
  <si>
    <t>PUZ Modernizare căi de comunicaţie ce deservesc aeroportul</t>
  </si>
  <si>
    <t>Subscripţie Autocad Map  3D 2013</t>
  </si>
  <si>
    <t>Avizare PUZ Modernizare căi de comunicatie ce deservesc aeroportul</t>
  </si>
  <si>
    <t>GIS - Amenajarea teritoriului şi urbanism</t>
  </si>
  <si>
    <t xml:space="preserve">PT Reparaţii sediu administrativ </t>
  </si>
  <si>
    <t>51.B</t>
  </si>
  <si>
    <t>Montare a două bariere la parcarea din faţa complexului "Parc"</t>
  </si>
  <si>
    <t>Autospecială intervenţie misiuni pirotehnice (ISU)</t>
  </si>
  <si>
    <t>SF instalaţie climatizare sediu administrativ</t>
  </si>
  <si>
    <t>Instalaţie climatizare sediu administrativ       
  ( proiectare şi execuţie)</t>
  </si>
  <si>
    <t>Retea calculatoare (swich, cablare, soft retea, etc)</t>
  </si>
  <si>
    <t>Echipamente de calcul, foto/video</t>
  </si>
  <si>
    <t xml:space="preserve">Software </t>
  </si>
  <si>
    <t>Iluminat Palatul Culturii si Administrativ</t>
  </si>
  <si>
    <t>Total cap.74</t>
  </si>
  <si>
    <t>74.B</t>
  </si>
  <si>
    <t>PT+exec Lucrări sporire putere instalată la depozitul zonal Sânpaul</t>
  </si>
  <si>
    <t>Total cap.84, din care:</t>
  </si>
  <si>
    <t>- pentru transport rutier</t>
  </si>
  <si>
    <t>84.C</t>
  </si>
  <si>
    <t>Documentaţii tehnico-economice drumuri</t>
  </si>
  <si>
    <t>Reabilitare pod pe DJ 106 peste Valea Şaeş, km 93+756 (PT+execuţie)</t>
  </si>
  <si>
    <t>Reabilitare pod pe DJ 106 peste Valea Şaeş, km 87+164 (PT+execuţie)</t>
  </si>
  <si>
    <t>- pentru transport aerian</t>
  </si>
  <si>
    <t>84.B</t>
  </si>
  <si>
    <t>Extindere şi copertină faţadă sudică aerogară, inclusiv taxe, avize şi cote legale</t>
  </si>
  <si>
    <t>Asistenţă tehnică  "Extindere şi copertină faţadă sudică aerogară" - dirigintenţie</t>
  </si>
  <si>
    <t>Asistenţă tehnică din partea proiectantului  "Extindere şi copertină faţadă sudică aerogară" - dirigintenţie</t>
  </si>
  <si>
    <t>Amenajare peisagistică acces Aeroport SF</t>
  </si>
  <si>
    <t>CENTRUL ŞCOLAR PENTRU EDUCAŢIE INCLUZIVĂ NR.2</t>
  </si>
  <si>
    <t>1</t>
  </si>
  <si>
    <t>65.C</t>
  </si>
  <si>
    <t xml:space="preserve">Teste Kit ADOS </t>
  </si>
  <si>
    <t>2</t>
  </si>
  <si>
    <t xml:space="preserve">Teste Kit ADI-R </t>
  </si>
  <si>
    <t>3</t>
  </si>
  <si>
    <t xml:space="preserve">Program antivirus </t>
  </si>
  <si>
    <t>UNITĂŢI SANITARE, din care</t>
  </si>
  <si>
    <t>SPITALUL CLINIC JUDEŢEAN MUREŞ total, din care:</t>
  </si>
  <si>
    <t>66.C</t>
  </si>
  <si>
    <t>Reparatie capitală bucătărie centrală şi extindere clădire pe 2 niveluri pentru activităţi medicale</t>
  </si>
  <si>
    <t>Reparaţie capitală clădire Psiihiatrie I şi II</t>
  </si>
  <si>
    <t>Aparat radiodiagnostic convenţional cu fluroscopie digital - Clinica de Pediatrie</t>
  </si>
  <si>
    <t>4</t>
  </si>
  <si>
    <t>Fundus cameră - Clinica Oftalmologie</t>
  </si>
  <si>
    <t>5</t>
  </si>
  <si>
    <t>Negatoscop mamografie (2 buc) - Ambulatoriu Integrat</t>
  </si>
  <si>
    <t>6</t>
  </si>
  <si>
    <t>Reparaţie capitală sistem de încălzire centrală şi preparare apă caldă menajeră Clinica Oncologie</t>
  </si>
  <si>
    <t>7</t>
  </si>
  <si>
    <t>Aparat rezonanţă magnetică - Laborator Patologie</t>
  </si>
  <si>
    <t>SPITALUL MUNICIPAL TÂRNĂVENI total,     din care:</t>
  </si>
  <si>
    <t>Proiect reparaţie capitală Secţia Chirurgie şi Secţia Interne</t>
  </si>
  <si>
    <t>Reparaţie capitală Secţia Interne şi chirurgie</t>
  </si>
  <si>
    <t>66.A</t>
  </si>
  <si>
    <t>Schimbare locaţie secţie de pediatrie prin extindere şi schimbare destinaţie cldire Infecţioase</t>
  </si>
  <si>
    <t>Extindere retea de canalizare Pavilion Central</t>
  </si>
  <si>
    <t>Licenţă informatică de uz medical</t>
  </si>
  <si>
    <t>UNITĂŢI DE CULTURĂ total, din care:</t>
  </si>
  <si>
    <t>BIBLIOTECA JUDEŢEANĂ total, din care:</t>
  </si>
  <si>
    <t>67.C</t>
  </si>
  <si>
    <t>Placă comemorativă 100 ani</t>
  </si>
  <si>
    <t>Reînnoire licenţe antivirus</t>
  </si>
  <si>
    <t>Sistem monitorizare video la Biblioteca Teleki</t>
  </si>
  <si>
    <t>67.A</t>
  </si>
  <si>
    <t>Încălzire centrală filiala Dâmbu Pietros</t>
  </si>
  <si>
    <t>Lucrări de restaurare clădire Biblioteca Teleki - secţia de artă şi galeria Ion Vlasiu</t>
  </si>
  <si>
    <t>American Corner</t>
  </si>
  <si>
    <t>Laptop</t>
  </si>
  <si>
    <t>MUZEUL JUDEŢEAN MUREŞ total, din care:</t>
  </si>
  <si>
    <t>Extindere şi mansardare clădire Horea 24</t>
  </si>
  <si>
    <t>Încălzire centrală Muzeul de etnografie</t>
  </si>
  <si>
    <t>PT Reastaurare Muzeul de Vânătoare Castel Gurgiu</t>
  </si>
  <si>
    <t>TEATRUL PENTRU COPII ŞI TINERET ARIEL TÂRGU MUREŞ total, din care:</t>
  </si>
  <si>
    <t>Dotări  clădire Teatrul pentru copii şi tineret ARIEL, din care:</t>
  </si>
  <si>
    <t>1.1</t>
  </si>
  <si>
    <t xml:space="preserve">Prima dotare atelier creaţie </t>
  </si>
  <si>
    <t>1.2</t>
  </si>
  <si>
    <t>Prima dotare echipamente şi instalaţii de sunet, lumină şi multimedia</t>
  </si>
  <si>
    <t>1.3</t>
  </si>
  <si>
    <t>Prima dotare săli de spectacole</t>
  </si>
  <si>
    <t>1.4</t>
  </si>
  <si>
    <t>Prima dotare scenă</t>
  </si>
  <si>
    <t>1.5</t>
  </si>
  <si>
    <t>Prima dotare aparatură, obiecte şi mobilier funcţional pentru personalul artistic, tehnic, auxiliar şi administrativ</t>
  </si>
  <si>
    <t>67</t>
  </si>
  <si>
    <t>CENTRUL JUDEŢEAN PENTRU CULTURĂ TRADIŢIONALĂ ŞI EDUCAŢIE ARTISTICĂ-MUREŞ</t>
  </si>
  <si>
    <t>Licenţă soft editare grafică</t>
  </si>
  <si>
    <t>DIRECŢIA GENERALĂ DE ASISTENŢĂ SOCIALĂ ŞI PROTECŢIA COPILULUI MUREŞ total, din care:</t>
  </si>
  <si>
    <t>68.A</t>
  </si>
  <si>
    <t>Reamenajare şi recompartimentare CRCDN Ceuaş- str. Laposa</t>
  </si>
  <si>
    <t>Amenajare si dotare teren joacă la CTF Sîncraiu de Mureş</t>
  </si>
  <si>
    <t>TOTAL LUCRĂRI îN CONTINUARE</t>
  </si>
  <si>
    <t>68.C</t>
  </si>
  <si>
    <t xml:space="preserve">Server pentru DGASPC </t>
  </si>
  <si>
    <t>TOTAL DOTĂRI INDEPENDENTE</t>
  </si>
  <si>
    <t>SF+PT+DE CIA Lunca Mureşului</t>
  </si>
  <si>
    <t xml:space="preserve">PT + DE pentru Amenajare bucătărie şi sală de mese la CRRN REGHIN
</t>
  </si>
  <si>
    <t>TOTAL SF + PROIECTE</t>
  </si>
  <si>
    <t>84</t>
  </si>
  <si>
    <t>RA AEROPORT TRANSILVANIA</t>
  </si>
  <si>
    <t>Echipamente aluminizate de stingere incendii</t>
  </si>
  <si>
    <t>Motopompă</t>
  </si>
  <si>
    <t>Analizator de calitate a energiei (pt. uzina elelctrică şi echipamente) de 400 Hz mentenanţă 1 buc</t>
  </si>
  <si>
    <t>Echipament împrăştiere substanţe solide pe pistă, tractabil, cu rezervor tampon de min.1500 kg 1 buc</t>
  </si>
  <si>
    <t>Echipament pentru executare marcaje rutiere 1 buc</t>
  </si>
  <si>
    <t>Echipament pentru verificare şi programare componente balizaj (scroll) 1 buc</t>
  </si>
  <si>
    <t>Lucrări de balizaj şi sistem de iluminare platformă cu conformare la noile cerinţe de balizare (cf. proiect Icco)</t>
  </si>
  <si>
    <t>Lamă şi dispozitiv de fixare tractor 1 buc</t>
  </si>
  <si>
    <t>Proiect sistem integrat de control 100% a bagajelor</t>
  </si>
  <si>
    <t>SF+PT hangar aeronave capacitate maximă A320</t>
  </si>
  <si>
    <t>Investiţii surse proprii</t>
  </si>
  <si>
    <t>Investiţii taxă de securitate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</si>
</sst>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8"/>
      <name val="Arial Narrow"/>
      <family val="2"/>
    </font>
    <font>
      <sz val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27" borderId="3" applyNumberFormat="0" applyAlignment="0" applyProtection="0"/>
    <xf numFmtId="0" fontId="34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48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 horizontal="right"/>
    </xf>
    <xf numFmtId="49" fontId="6" fillId="34" borderId="10" xfId="49" applyNumberFormat="1" applyFont="1" applyFill="1" applyBorder="1" applyAlignment="1">
      <alignment horizontal="right" vertical="center" wrapText="1"/>
      <protection/>
    </xf>
    <xf numFmtId="49" fontId="6" fillId="34" borderId="10" xfId="49" applyNumberFormat="1" applyFont="1" applyFill="1" applyBorder="1" applyAlignment="1">
      <alignment vertical="center" wrapText="1"/>
      <protection/>
    </xf>
    <xf numFmtId="3" fontId="6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44" fillId="35" borderId="10" xfId="0" applyFont="1" applyFill="1" applyBorder="1" applyAlignment="1">
      <alignment horizontal="right" vertical="center" wrapText="1"/>
    </xf>
    <xf numFmtId="0" fontId="44" fillId="35" borderId="10" xfId="0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horizontal="right" vertical="center" wrapText="1"/>
    </xf>
    <xf numFmtId="3" fontId="44" fillId="35" borderId="10" xfId="0" applyNumberFormat="1" applyFont="1" applyFill="1" applyBorder="1" applyAlignment="1">
      <alignment/>
    </xf>
    <xf numFmtId="3" fontId="44" fillId="35" borderId="10" xfId="0" applyNumberFormat="1" applyFont="1" applyFill="1" applyBorder="1" applyAlignment="1">
      <alignment horizontal="right"/>
    </xf>
    <xf numFmtId="0" fontId="44" fillId="35" borderId="10" xfId="0" applyFont="1" applyFill="1" applyBorder="1" applyAlignment="1">
      <alignment wrapText="1"/>
    </xf>
    <xf numFmtId="3" fontId="44" fillId="35" borderId="10" xfId="0" applyNumberFormat="1" applyFont="1" applyFill="1" applyBorder="1" applyAlignment="1">
      <alignment horizontal="right" wrapText="1"/>
    </xf>
    <xf numFmtId="2" fontId="44" fillId="35" borderId="10" xfId="0" applyNumberFormat="1" applyFont="1" applyFill="1" applyBorder="1" applyAlignment="1">
      <alignment horizontal="left" vertical="center" wrapText="1"/>
    </xf>
    <xf numFmtId="3" fontId="44" fillId="35" borderId="10" xfId="0" applyNumberFormat="1" applyFont="1" applyFill="1" applyBorder="1" applyAlignment="1">
      <alignment wrapText="1"/>
    </xf>
    <xf numFmtId="0" fontId="44" fillId="35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right" vertical="center" wrapText="1"/>
    </xf>
    <xf numFmtId="164" fontId="8" fillId="35" borderId="10" xfId="0" applyNumberFormat="1" applyFont="1" applyFill="1" applyBorder="1" applyAlignment="1">
      <alignment horizontal="left" vertical="center" wrapText="1"/>
    </xf>
    <xf numFmtId="3" fontId="8" fillId="35" borderId="10" xfId="0" applyNumberFormat="1" applyFont="1" applyFill="1" applyBorder="1" applyAlignment="1">
      <alignment horizontal="right" vertical="center" wrapText="1"/>
    </xf>
    <xf numFmtId="3" fontId="2" fillId="35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 vertical="center" wrapText="1"/>
    </xf>
    <xf numFmtId="3" fontId="7" fillId="36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3" fontId="45" fillId="35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3" fontId="46" fillId="0" borderId="10" xfId="0" applyNumberFormat="1" applyFont="1" applyBorder="1" applyAlignment="1">
      <alignment/>
    </xf>
    <xf numFmtId="49" fontId="6" fillId="37" borderId="10" xfId="49" applyNumberFormat="1" applyFont="1" applyFill="1" applyBorder="1" applyAlignment="1">
      <alignment horizontal="right" vertical="center" wrapText="1"/>
      <protection/>
    </xf>
    <xf numFmtId="0" fontId="6" fillId="37" borderId="10" xfId="0" applyFont="1" applyFill="1" applyBorder="1" applyAlignment="1">
      <alignment horizontal="right" vertical="center" wrapText="1"/>
    </xf>
    <xf numFmtId="0" fontId="6" fillId="37" borderId="10" xfId="0" applyFont="1" applyFill="1" applyBorder="1" applyAlignment="1">
      <alignment horizontal="left" vertical="center" wrapText="1"/>
    </xf>
    <xf numFmtId="3" fontId="6" fillId="37" borderId="10" xfId="0" applyNumberFormat="1" applyFont="1" applyFill="1" applyBorder="1" applyAlignment="1">
      <alignment/>
    </xf>
    <xf numFmtId="49" fontId="8" fillId="0" borderId="10" xfId="49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 wrapText="1"/>
    </xf>
    <xf numFmtId="3" fontId="2" fillId="0" borderId="10" xfId="0" applyNumberFormat="1" applyFont="1" applyFill="1" applyBorder="1" applyAlignment="1">
      <alignment/>
    </xf>
    <xf numFmtId="3" fontId="2" fillId="36" borderId="10" xfId="0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right" vertical="center" wrapText="1"/>
    </xf>
    <xf numFmtId="0" fontId="10" fillId="33" borderId="10" xfId="0" applyFont="1" applyFill="1" applyBorder="1" applyAlignment="1">
      <alignment vertical="center" wrapText="1"/>
    </xf>
    <xf numFmtId="3" fontId="10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8" fillId="36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>
      <alignment/>
    </xf>
    <xf numFmtId="0" fontId="2" fillId="36" borderId="0" xfId="0" applyFont="1" applyFill="1" applyAlignment="1">
      <alignment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right" wrapText="1"/>
    </xf>
    <xf numFmtId="3" fontId="2" fillId="0" borderId="10" xfId="0" applyNumberFormat="1" applyFont="1" applyBorder="1" applyAlignment="1">
      <alignment horizontal="right"/>
    </xf>
    <xf numFmtId="0" fontId="8" fillId="35" borderId="10" xfId="0" applyFont="1" applyFill="1" applyBorder="1" applyAlignment="1">
      <alignment wrapText="1"/>
    </xf>
    <xf numFmtId="3" fontId="8" fillId="35" borderId="10" xfId="0" applyNumberFormat="1" applyFont="1" applyFill="1" applyBorder="1" applyAlignment="1">
      <alignment horizontal="right" wrapText="1"/>
    </xf>
    <xf numFmtId="3" fontId="8" fillId="35" borderId="10" xfId="0" applyNumberFormat="1" applyFont="1" applyFill="1" applyBorder="1" applyAlignment="1">
      <alignment/>
    </xf>
    <xf numFmtId="3" fontId="8" fillId="35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wrapText="1"/>
    </xf>
    <xf numFmtId="3" fontId="3" fillId="35" borderId="10" xfId="0" applyNumberFormat="1" applyFont="1" applyFill="1" applyBorder="1" applyAlignment="1">
      <alignment horizontal="right" wrapText="1"/>
    </xf>
    <xf numFmtId="3" fontId="3" fillId="35" borderId="10" xfId="0" applyNumberFormat="1" applyFont="1" applyFill="1" applyBorder="1" applyAlignment="1">
      <alignment/>
    </xf>
    <xf numFmtId="49" fontId="8" fillId="35" borderId="10" xfId="49" applyNumberFormat="1" applyFont="1" applyFill="1" applyBorder="1" applyAlignment="1">
      <alignment horizontal="right" vertical="center" wrapText="1"/>
      <protection/>
    </xf>
    <xf numFmtId="0" fontId="8" fillId="35" borderId="10" xfId="0" applyFont="1" applyFill="1" applyBorder="1" applyAlignment="1">
      <alignment vertical="center" wrapText="1"/>
    </xf>
    <xf numFmtId="49" fontId="8" fillId="33" borderId="10" xfId="49" applyNumberFormat="1" applyFont="1" applyFill="1" applyBorder="1" applyAlignment="1">
      <alignment horizontal="right" vertical="center" wrapText="1"/>
      <protection/>
    </xf>
    <xf numFmtId="49" fontId="47" fillId="33" borderId="10" xfId="49" applyNumberFormat="1" applyFont="1" applyFill="1" applyBorder="1" applyAlignment="1">
      <alignment horizontal="right" vertical="center" wrapText="1"/>
      <protection/>
    </xf>
    <xf numFmtId="0" fontId="10" fillId="33" borderId="10" xfId="0" applyFont="1" applyFill="1" applyBorder="1" applyAlignment="1">
      <alignment wrapText="1"/>
    </xf>
    <xf numFmtId="3" fontId="10" fillId="33" borderId="10" xfId="0" applyNumberFormat="1" applyFont="1" applyFill="1" applyBorder="1" applyAlignment="1">
      <alignment vertical="top" wrapText="1"/>
    </xf>
    <xf numFmtId="3" fontId="10" fillId="33" borderId="10" xfId="0" applyNumberFormat="1" applyFont="1" applyFill="1" applyBorder="1" applyAlignment="1">
      <alignment horizontal="right" vertical="top" wrapText="1"/>
    </xf>
    <xf numFmtId="49" fontId="8" fillId="36" borderId="10" xfId="49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8" fillId="35" borderId="10" xfId="0" applyFont="1" applyFill="1" applyBorder="1" applyAlignment="1">
      <alignment vertical="top" wrapText="1"/>
    </xf>
    <xf numFmtId="3" fontId="8" fillId="35" borderId="10" xfId="0" applyNumberFormat="1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center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right" vertical="center" wrapText="1"/>
    </xf>
    <xf numFmtId="0" fontId="3" fillId="38" borderId="10" xfId="0" applyFont="1" applyFill="1" applyBorder="1" applyAlignment="1">
      <alignment vertical="center" wrapText="1"/>
    </xf>
    <xf numFmtId="3" fontId="3" fillId="38" borderId="10" xfId="0" applyNumberFormat="1" applyFont="1" applyFill="1" applyBorder="1" applyAlignment="1">
      <alignment horizontal="right" vertical="center" wrapText="1"/>
    </xf>
    <xf numFmtId="3" fontId="7" fillId="38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F 134" xfId="48"/>
    <cellStyle name="Normal_Foaie1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PageLayoutView="0" workbookViewId="0" topLeftCell="A1">
      <selection activeCell="G9" sqref="G9"/>
    </sheetView>
  </sheetViews>
  <sheetFormatPr defaultColWidth="9.140625" defaultRowHeight="12.75"/>
  <cols>
    <col min="1" max="2" width="4.8515625" style="1" customWidth="1"/>
    <col min="3" max="3" width="35.140625" style="2" customWidth="1"/>
    <col min="4" max="4" width="10.140625" style="2" customWidth="1"/>
    <col min="5" max="5" width="9.421875" style="2" customWidth="1"/>
    <col min="6" max="6" width="8.7109375" style="1" customWidth="1"/>
    <col min="7" max="7" width="9.140625" style="1" customWidth="1"/>
    <col min="8" max="8" width="10.00390625" style="1" customWidth="1"/>
    <col min="9" max="9" width="10.140625" style="1" customWidth="1"/>
    <col min="10" max="10" width="11.140625" style="1" customWidth="1"/>
    <col min="11" max="16384" width="9.140625" style="1" customWidth="1"/>
  </cols>
  <sheetData>
    <row r="1" spans="6:10" ht="13.5">
      <c r="F1" s="3"/>
      <c r="G1" s="3"/>
      <c r="J1" s="4" t="s">
        <v>0</v>
      </c>
    </row>
    <row r="2" spans="1:10" ht="12.75" customHeight="1">
      <c r="A2" s="100" t="s">
        <v>1</v>
      </c>
      <c r="B2" s="100" t="s">
        <v>2</v>
      </c>
      <c r="C2" s="101" t="s">
        <v>3</v>
      </c>
      <c r="D2" s="101" t="s">
        <v>4</v>
      </c>
      <c r="E2" s="101" t="s">
        <v>5</v>
      </c>
      <c r="F2" s="100" t="s">
        <v>6</v>
      </c>
      <c r="G2" s="100" t="s">
        <v>7</v>
      </c>
      <c r="H2" s="100"/>
      <c r="I2" s="100"/>
      <c r="J2" s="100" t="s">
        <v>8</v>
      </c>
    </row>
    <row r="3" spans="1:10" ht="90.75" customHeight="1">
      <c r="A3" s="100"/>
      <c r="B3" s="100"/>
      <c r="C3" s="102"/>
      <c r="D3" s="102"/>
      <c r="E3" s="102"/>
      <c r="F3" s="100"/>
      <c r="G3" s="5" t="s">
        <v>9</v>
      </c>
      <c r="H3" s="6" t="s">
        <v>10</v>
      </c>
      <c r="I3" s="5" t="s">
        <v>11</v>
      </c>
      <c r="J3" s="100"/>
    </row>
    <row r="4" spans="1:10" ht="14.25" thickBot="1">
      <c r="A4" s="7">
        <v>0</v>
      </c>
      <c r="B4" s="7">
        <v>1</v>
      </c>
      <c r="C4" s="8">
        <v>2</v>
      </c>
      <c r="D4" s="8">
        <v>3</v>
      </c>
      <c r="E4" s="8">
        <v>4</v>
      </c>
      <c r="F4" s="8" t="s">
        <v>12</v>
      </c>
      <c r="G4" s="7">
        <v>6</v>
      </c>
      <c r="H4" s="7">
        <v>7</v>
      </c>
      <c r="I4" s="7">
        <v>8</v>
      </c>
      <c r="J4" s="8">
        <v>9</v>
      </c>
    </row>
    <row r="5" spans="1:10" ht="14.25" thickTop="1">
      <c r="A5" s="9"/>
      <c r="B5" s="9"/>
      <c r="C5" s="10" t="s">
        <v>13</v>
      </c>
      <c r="D5" s="11">
        <f>D6+D34+D38+D53+D75+D84</f>
        <v>15429000</v>
      </c>
      <c r="E5" s="12">
        <f>E6+E34+E38+E53+E75+E84</f>
        <v>0</v>
      </c>
      <c r="F5" s="11">
        <f>F6+F34+F38+F53+F75+F84</f>
        <v>15429000</v>
      </c>
      <c r="G5" s="11">
        <f>G6+G34+G38+G53+G75+G84</f>
        <v>13902000</v>
      </c>
      <c r="H5" s="11">
        <f>H6+H34+H38+H53+H75+H84</f>
        <v>275000</v>
      </c>
      <c r="I5" s="11">
        <f>I6+I34+I38+I53+I75+I84</f>
        <v>1252000</v>
      </c>
      <c r="J5" s="11">
        <f>J6+J34+J38+J53+J75+J84</f>
        <v>12297600</v>
      </c>
    </row>
    <row r="6" spans="1:10" ht="27">
      <c r="A6" s="13"/>
      <c r="B6" s="13"/>
      <c r="C6" s="14" t="s">
        <v>14</v>
      </c>
      <c r="D6" s="15">
        <f>D7+D22+D24</f>
        <v>7909000</v>
      </c>
      <c r="E6" s="16">
        <f>E7+E22+E24</f>
        <v>0</v>
      </c>
      <c r="F6" s="15">
        <f>F7+F22+F24</f>
        <v>7909000</v>
      </c>
      <c r="G6" s="15">
        <f>G7+G22+G24</f>
        <v>7909000</v>
      </c>
      <c r="H6" s="15">
        <f>H7+H22+H24</f>
        <v>0</v>
      </c>
      <c r="I6" s="15">
        <f>I7+I22+I24</f>
        <v>0</v>
      </c>
      <c r="J6" s="15">
        <f>J7+J22+J24</f>
        <v>0</v>
      </c>
    </row>
    <row r="7" spans="1:10" s="21" customFormat="1" ht="13.5">
      <c r="A7" s="17"/>
      <c r="B7" s="17"/>
      <c r="C7" s="18" t="s">
        <v>15</v>
      </c>
      <c r="D7" s="19">
        <f>SUM(D8:D21)</f>
        <v>2199000</v>
      </c>
      <c r="E7" s="20">
        <f>SUM(E8:E21)</f>
        <v>0</v>
      </c>
      <c r="F7" s="19">
        <f>SUM(F8:F21)</f>
        <v>2199000</v>
      </c>
      <c r="G7" s="19">
        <f>SUM(G8:G21)</f>
        <v>2199000</v>
      </c>
      <c r="H7" s="19">
        <f>SUM(H8:H21)</f>
        <v>0</v>
      </c>
      <c r="I7" s="19">
        <f>SUM(I8:I21)</f>
        <v>0</v>
      </c>
      <c r="J7" s="19">
        <f>SUM(J8:J21)</f>
        <v>0</v>
      </c>
    </row>
    <row r="8" spans="1:10" ht="13.5">
      <c r="A8" s="22">
        <v>1</v>
      </c>
      <c r="B8" s="22" t="s">
        <v>16</v>
      </c>
      <c r="C8" s="23" t="s">
        <v>17</v>
      </c>
      <c r="D8" s="24">
        <v>284000</v>
      </c>
      <c r="E8" s="24">
        <v>-184000</v>
      </c>
      <c r="F8" s="25">
        <f>D8+E8</f>
        <v>100000</v>
      </c>
      <c r="G8" s="26">
        <v>100000</v>
      </c>
      <c r="H8" s="26"/>
      <c r="I8" s="26"/>
      <c r="J8" s="25"/>
    </row>
    <row r="9" spans="1:10" ht="27">
      <c r="A9" s="22">
        <v>2</v>
      </c>
      <c r="B9" s="22" t="s">
        <v>16</v>
      </c>
      <c r="C9" s="27" t="s">
        <v>18</v>
      </c>
      <c r="D9" s="28">
        <v>84000</v>
      </c>
      <c r="E9" s="28"/>
      <c r="F9" s="25">
        <f aca="true" t="shared" si="0" ref="F9:F21">D9+E9</f>
        <v>84000</v>
      </c>
      <c r="G9" s="26">
        <v>84000</v>
      </c>
      <c r="H9" s="26"/>
      <c r="I9" s="26"/>
      <c r="J9" s="25"/>
    </row>
    <row r="10" spans="1:10" ht="13.5">
      <c r="A10" s="22">
        <v>3</v>
      </c>
      <c r="B10" s="22" t="s">
        <v>16</v>
      </c>
      <c r="C10" s="27" t="s">
        <v>19</v>
      </c>
      <c r="D10" s="28">
        <v>5000</v>
      </c>
      <c r="E10" s="28"/>
      <c r="F10" s="25">
        <f t="shared" si="0"/>
        <v>5000</v>
      </c>
      <c r="G10" s="26">
        <v>5000</v>
      </c>
      <c r="H10" s="26"/>
      <c r="I10" s="26"/>
      <c r="J10" s="25"/>
    </row>
    <row r="11" spans="1:10" ht="27">
      <c r="A11" s="22">
        <v>4</v>
      </c>
      <c r="B11" s="22" t="s">
        <v>16</v>
      </c>
      <c r="C11" s="27" t="s">
        <v>20</v>
      </c>
      <c r="D11" s="28">
        <v>10000</v>
      </c>
      <c r="E11" s="28"/>
      <c r="F11" s="25">
        <f t="shared" si="0"/>
        <v>10000</v>
      </c>
      <c r="G11" s="26">
        <v>10000</v>
      </c>
      <c r="H11" s="26"/>
      <c r="I11" s="26"/>
      <c r="J11" s="25"/>
    </row>
    <row r="12" spans="1:10" ht="13.5">
      <c r="A12" s="22">
        <v>5</v>
      </c>
      <c r="B12" s="22" t="s">
        <v>16</v>
      </c>
      <c r="C12" s="27" t="s">
        <v>21</v>
      </c>
      <c r="D12" s="28">
        <v>150000</v>
      </c>
      <c r="E12" s="28"/>
      <c r="F12" s="25">
        <f t="shared" si="0"/>
        <v>150000</v>
      </c>
      <c r="G12" s="26">
        <v>150000</v>
      </c>
      <c r="H12" s="26"/>
      <c r="I12" s="26"/>
      <c r="J12" s="25"/>
    </row>
    <row r="13" spans="1:10" ht="13.5">
      <c r="A13" s="22">
        <v>6</v>
      </c>
      <c r="B13" s="22" t="s">
        <v>16</v>
      </c>
      <c r="C13" s="29" t="s">
        <v>22</v>
      </c>
      <c r="D13" s="24">
        <v>155000</v>
      </c>
      <c r="E13" s="24"/>
      <c r="F13" s="25">
        <f t="shared" si="0"/>
        <v>155000</v>
      </c>
      <c r="G13" s="26">
        <v>155000</v>
      </c>
      <c r="H13" s="26"/>
      <c r="I13" s="26"/>
      <c r="J13" s="25"/>
    </row>
    <row r="14" spans="1:10" ht="27">
      <c r="A14" s="22">
        <v>7</v>
      </c>
      <c r="B14" s="22" t="s">
        <v>23</v>
      </c>
      <c r="C14" s="29" t="s">
        <v>24</v>
      </c>
      <c r="D14" s="24">
        <v>29000</v>
      </c>
      <c r="E14" s="24">
        <v>-25000</v>
      </c>
      <c r="F14" s="25">
        <f t="shared" si="0"/>
        <v>4000</v>
      </c>
      <c r="G14" s="26">
        <v>4000</v>
      </c>
      <c r="H14" s="26"/>
      <c r="I14" s="26"/>
      <c r="J14" s="25"/>
    </row>
    <row r="15" spans="1:10" ht="27">
      <c r="A15" s="22">
        <v>8</v>
      </c>
      <c r="B15" s="22" t="s">
        <v>16</v>
      </c>
      <c r="C15" s="29" t="s">
        <v>25</v>
      </c>
      <c r="D15" s="24">
        <v>138000</v>
      </c>
      <c r="E15" s="24"/>
      <c r="F15" s="25">
        <f t="shared" si="0"/>
        <v>138000</v>
      </c>
      <c r="G15" s="26">
        <v>138000</v>
      </c>
      <c r="H15" s="26"/>
      <c r="I15" s="26"/>
      <c r="J15" s="25"/>
    </row>
    <row r="16" spans="1:10" ht="13.5">
      <c r="A16" s="22">
        <v>9</v>
      </c>
      <c r="B16" s="22" t="s">
        <v>16</v>
      </c>
      <c r="C16" s="30" t="s">
        <v>26</v>
      </c>
      <c r="D16" s="28">
        <v>25000</v>
      </c>
      <c r="E16" s="28"/>
      <c r="F16" s="25">
        <f t="shared" si="0"/>
        <v>25000</v>
      </c>
      <c r="G16" s="26">
        <v>25000</v>
      </c>
      <c r="H16" s="26"/>
      <c r="I16" s="26"/>
      <c r="J16" s="25"/>
    </row>
    <row r="17" spans="1:10" ht="33.75" customHeight="1">
      <c r="A17" s="22">
        <v>10</v>
      </c>
      <c r="B17" s="22" t="s">
        <v>23</v>
      </c>
      <c r="C17" s="30" t="s">
        <v>27</v>
      </c>
      <c r="D17" s="28">
        <v>870000</v>
      </c>
      <c r="E17" s="28">
        <v>-785000</v>
      </c>
      <c r="F17" s="25">
        <f t="shared" si="0"/>
        <v>85000</v>
      </c>
      <c r="G17" s="26">
        <v>85000</v>
      </c>
      <c r="H17" s="26"/>
      <c r="I17" s="26"/>
      <c r="J17" s="25"/>
    </row>
    <row r="18" spans="1:10" ht="27">
      <c r="A18" s="22">
        <v>11</v>
      </c>
      <c r="B18" s="22" t="s">
        <v>23</v>
      </c>
      <c r="C18" s="31" t="s">
        <v>28</v>
      </c>
      <c r="D18" s="24">
        <v>16000</v>
      </c>
      <c r="E18" s="24">
        <v>-10000</v>
      </c>
      <c r="F18" s="25">
        <f t="shared" si="0"/>
        <v>6000</v>
      </c>
      <c r="G18" s="25">
        <v>6000</v>
      </c>
      <c r="H18" s="26"/>
      <c r="I18" s="26"/>
      <c r="J18" s="25"/>
    </row>
    <row r="19" spans="1:10" ht="13.5">
      <c r="A19" s="22">
        <v>12</v>
      </c>
      <c r="B19" s="22" t="s">
        <v>16</v>
      </c>
      <c r="C19" s="27" t="s">
        <v>29</v>
      </c>
      <c r="D19" s="28">
        <v>175000</v>
      </c>
      <c r="E19" s="28"/>
      <c r="F19" s="25">
        <f t="shared" si="0"/>
        <v>175000</v>
      </c>
      <c r="G19" s="25">
        <v>175000</v>
      </c>
      <c r="H19" s="26"/>
      <c r="I19" s="26"/>
      <c r="J19" s="25"/>
    </row>
    <row r="20" spans="1:10" ht="13.5">
      <c r="A20" s="22">
        <v>13</v>
      </c>
      <c r="B20" s="22" t="s">
        <v>16</v>
      </c>
      <c r="C20" s="27" t="s">
        <v>30</v>
      </c>
      <c r="D20" s="28">
        <v>95000</v>
      </c>
      <c r="E20" s="28">
        <v>-90000</v>
      </c>
      <c r="F20" s="25">
        <f t="shared" si="0"/>
        <v>5000</v>
      </c>
      <c r="G20" s="25">
        <v>5000</v>
      </c>
      <c r="H20" s="26"/>
      <c r="I20" s="26"/>
      <c r="J20" s="25"/>
    </row>
    <row r="21" spans="1:10" ht="13.5">
      <c r="A21" s="22">
        <v>14</v>
      </c>
      <c r="B21" s="22" t="s">
        <v>23</v>
      </c>
      <c r="C21" s="27" t="s">
        <v>31</v>
      </c>
      <c r="D21" s="28">
        <v>163000</v>
      </c>
      <c r="E21" s="28">
        <v>1094000</v>
      </c>
      <c r="F21" s="25">
        <f t="shared" si="0"/>
        <v>1257000</v>
      </c>
      <c r="G21" s="25">
        <v>1257000</v>
      </c>
      <c r="H21" s="26"/>
      <c r="I21" s="26"/>
      <c r="J21" s="25"/>
    </row>
    <row r="22" spans="1:10" ht="13.5">
      <c r="A22" s="17"/>
      <c r="B22" s="17"/>
      <c r="C22" s="32" t="s">
        <v>32</v>
      </c>
      <c r="D22" s="19">
        <f>D23</f>
        <v>2100000</v>
      </c>
      <c r="E22" s="19">
        <f>E23</f>
        <v>0</v>
      </c>
      <c r="F22" s="19">
        <f>F23</f>
        <v>2100000</v>
      </c>
      <c r="G22" s="19">
        <f>G23</f>
        <v>2100000</v>
      </c>
      <c r="H22" s="19">
        <f>H23</f>
        <v>0</v>
      </c>
      <c r="I22" s="19">
        <f>I23</f>
        <v>0</v>
      </c>
      <c r="J22" s="19">
        <f>J23</f>
        <v>0</v>
      </c>
    </row>
    <row r="23" spans="1:10" ht="27">
      <c r="A23" s="33">
        <v>1</v>
      </c>
      <c r="B23" s="33" t="s">
        <v>33</v>
      </c>
      <c r="C23" s="34" t="s">
        <v>34</v>
      </c>
      <c r="D23" s="35">
        <v>2100000</v>
      </c>
      <c r="E23" s="34"/>
      <c r="F23" s="30">
        <f>SUM(G23:I23)</f>
        <v>2100000</v>
      </c>
      <c r="G23" s="26">
        <v>2100000</v>
      </c>
      <c r="H23" s="36"/>
      <c r="I23" s="36"/>
      <c r="J23" s="30"/>
    </row>
    <row r="24" spans="1:10" ht="13.5">
      <c r="A24" s="37"/>
      <c r="B24" s="37"/>
      <c r="C24" s="32" t="s">
        <v>35</v>
      </c>
      <c r="D24" s="38">
        <f>D25+D29</f>
        <v>3610000</v>
      </c>
      <c r="E24" s="38">
        <f>E25+E29</f>
        <v>0</v>
      </c>
      <c r="F24" s="38">
        <f>F25+F29</f>
        <v>3610000</v>
      </c>
      <c r="G24" s="38">
        <f>G25+G29</f>
        <v>3610000</v>
      </c>
      <c r="H24" s="38">
        <f>H25+H29</f>
        <v>0</v>
      </c>
      <c r="I24" s="38">
        <f>I25+I29</f>
        <v>0</v>
      </c>
      <c r="J24" s="38">
        <f>J25+J29</f>
        <v>0</v>
      </c>
    </row>
    <row r="25" spans="1:10" ht="13.5">
      <c r="A25" s="37"/>
      <c r="B25" s="37"/>
      <c r="C25" s="39" t="s">
        <v>36</v>
      </c>
      <c r="D25" s="38">
        <f>SUM(D26:D28)</f>
        <v>1492000</v>
      </c>
      <c r="E25" s="38">
        <f>SUM(E26:E28)</f>
        <v>0</v>
      </c>
      <c r="F25" s="38">
        <f>SUM(F26:F28)</f>
        <v>1492000</v>
      </c>
      <c r="G25" s="38">
        <f>SUM(G26:G28)</f>
        <v>1492000</v>
      </c>
      <c r="H25" s="38">
        <f>SUM(H26:H28)</f>
        <v>0</v>
      </c>
      <c r="I25" s="38">
        <f>SUM(I26:I28)</f>
        <v>0</v>
      </c>
      <c r="J25" s="38">
        <f>SUM(J26:J28)</f>
        <v>0</v>
      </c>
    </row>
    <row r="26" spans="1:10" ht="13.5">
      <c r="A26" s="22">
        <v>1</v>
      </c>
      <c r="B26" s="22" t="s">
        <v>37</v>
      </c>
      <c r="C26" s="29" t="s">
        <v>38</v>
      </c>
      <c r="D26" s="24">
        <v>51212</v>
      </c>
      <c r="E26" s="29"/>
      <c r="F26" s="25">
        <f>SUM(G26:I26)</f>
        <v>51212</v>
      </c>
      <c r="G26" s="40">
        <v>51212</v>
      </c>
      <c r="H26" s="26"/>
      <c r="I26" s="26"/>
      <c r="J26" s="25"/>
    </row>
    <row r="27" spans="1:10" s="41" customFormat="1" ht="27">
      <c r="A27" s="22">
        <v>2</v>
      </c>
      <c r="B27" s="22" t="s">
        <v>37</v>
      </c>
      <c r="C27" s="29" t="s">
        <v>39</v>
      </c>
      <c r="D27" s="24">
        <v>1368573</v>
      </c>
      <c r="E27" s="29"/>
      <c r="F27" s="25">
        <f>SUM(G27:I27)</f>
        <v>1368573</v>
      </c>
      <c r="G27" s="25">
        <v>1368573</v>
      </c>
      <c r="H27" s="26"/>
      <c r="I27" s="26"/>
      <c r="J27" s="25"/>
    </row>
    <row r="28" spans="1:10" s="41" customFormat="1" ht="27">
      <c r="A28" s="22">
        <v>3</v>
      </c>
      <c r="B28" s="22" t="s">
        <v>37</v>
      </c>
      <c r="C28" s="29" t="s">
        <v>40</v>
      </c>
      <c r="D28" s="24">
        <v>72215</v>
      </c>
      <c r="E28" s="29"/>
      <c r="F28" s="25">
        <f>SUM(G28:I28)</f>
        <v>72215</v>
      </c>
      <c r="G28" s="25">
        <v>72215</v>
      </c>
      <c r="H28" s="26"/>
      <c r="I28" s="26"/>
      <c r="J28" s="25"/>
    </row>
    <row r="29" spans="1:10" ht="13.5">
      <c r="A29" s="42"/>
      <c r="B29" s="42"/>
      <c r="C29" s="43" t="s">
        <v>41</v>
      </c>
      <c r="D29" s="44">
        <f>SUM(D30:D33)</f>
        <v>2118000</v>
      </c>
      <c r="E29" s="44">
        <f>SUM(E30:E33)</f>
        <v>0</v>
      </c>
      <c r="F29" s="44">
        <f>SUM(F30:F33)</f>
        <v>2118000</v>
      </c>
      <c r="G29" s="44">
        <f>SUM(G30:G33)</f>
        <v>2118000</v>
      </c>
      <c r="H29" s="44">
        <f>SUM(H30:H33)</f>
        <v>0</v>
      </c>
      <c r="I29" s="44">
        <f>SUM(I30:I33)</f>
        <v>0</v>
      </c>
      <c r="J29" s="44">
        <f>SUM(J30:J33)</f>
        <v>0</v>
      </c>
    </row>
    <row r="30" spans="1:10" ht="27">
      <c r="A30" s="22">
        <v>1</v>
      </c>
      <c r="B30" s="22" t="s">
        <v>42</v>
      </c>
      <c r="C30" s="29" t="s">
        <v>43</v>
      </c>
      <c r="D30" s="24">
        <v>2012000</v>
      </c>
      <c r="E30" s="29"/>
      <c r="F30" s="30">
        <f>SUM(G30:I30)</f>
        <v>2012000</v>
      </c>
      <c r="G30" s="30">
        <f>2021000-9000</f>
        <v>2012000</v>
      </c>
      <c r="H30" s="26"/>
      <c r="I30" s="26"/>
      <c r="J30" s="30"/>
    </row>
    <row r="31" spans="1:10" ht="27">
      <c r="A31" s="22">
        <v>2</v>
      </c>
      <c r="B31" s="22" t="s">
        <v>37</v>
      </c>
      <c r="C31" s="29" t="s">
        <v>44</v>
      </c>
      <c r="D31" s="24">
        <v>36000</v>
      </c>
      <c r="E31" s="29"/>
      <c r="F31" s="30">
        <f>SUM(G31:I31)</f>
        <v>36000</v>
      </c>
      <c r="G31" s="30">
        <v>36000</v>
      </c>
      <c r="H31" s="26"/>
      <c r="I31" s="26"/>
      <c r="J31" s="30"/>
    </row>
    <row r="32" spans="1:10" ht="41.25">
      <c r="A32" s="22">
        <v>3</v>
      </c>
      <c r="B32" s="22" t="s">
        <v>37</v>
      </c>
      <c r="C32" s="29" t="s">
        <v>45</v>
      </c>
      <c r="D32" s="24">
        <v>9000</v>
      </c>
      <c r="E32" s="29"/>
      <c r="F32" s="30">
        <f>SUM(G32:I32)</f>
        <v>9000</v>
      </c>
      <c r="G32" s="30">
        <v>9000</v>
      </c>
      <c r="H32" s="26"/>
      <c r="I32" s="26"/>
      <c r="J32" s="30"/>
    </row>
    <row r="33" spans="1:10" ht="13.5">
      <c r="A33" s="22">
        <v>4</v>
      </c>
      <c r="B33" s="22" t="s">
        <v>42</v>
      </c>
      <c r="C33" s="29" t="s">
        <v>46</v>
      </c>
      <c r="D33" s="24">
        <v>61000</v>
      </c>
      <c r="E33" s="29"/>
      <c r="F33" s="30">
        <f>SUM(G33:I33)</f>
        <v>61000</v>
      </c>
      <c r="G33" s="30">
        <v>61000</v>
      </c>
      <c r="H33" s="26"/>
      <c r="I33" s="26"/>
      <c r="J33" s="30"/>
    </row>
    <row r="34" spans="1:10" s="41" customFormat="1" ht="27">
      <c r="A34" s="45"/>
      <c r="B34" s="46"/>
      <c r="C34" s="47" t="s">
        <v>47</v>
      </c>
      <c r="D34" s="48">
        <f>SUM(D35:D37)</f>
        <v>26000</v>
      </c>
      <c r="E34" s="48">
        <f>SUM(E35:E37)</f>
        <v>0</v>
      </c>
      <c r="F34" s="48">
        <f>SUM(F35:F37)</f>
        <v>26000</v>
      </c>
      <c r="G34" s="48">
        <f>SUM(G35:G37)</f>
        <v>26000</v>
      </c>
      <c r="H34" s="48">
        <f>SUM(H35:H37)</f>
        <v>0</v>
      </c>
      <c r="I34" s="48">
        <f>SUM(I35:I37)</f>
        <v>0</v>
      </c>
      <c r="J34" s="48">
        <f>SUM(J35:J37)</f>
        <v>0</v>
      </c>
    </row>
    <row r="35" spans="1:10" s="41" customFormat="1" ht="13.5">
      <c r="A35" s="49" t="s">
        <v>48</v>
      </c>
      <c r="B35" s="37" t="s">
        <v>49</v>
      </c>
      <c r="C35" s="50" t="s">
        <v>50</v>
      </c>
      <c r="D35" s="51">
        <v>17000</v>
      </c>
      <c r="E35" s="50"/>
      <c r="F35" s="52">
        <f>I35+H35+G35</f>
        <v>17000</v>
      </c>
      <c r="G35" s="52">
        <v>17000</v>
      </c>
      <c r="H35" s="53"/>
      <c r="I35" s="53"/>
      <c r="J35" s="52"/>
    </row>
    <row r="36" spans="1:10" s="41" customFormat="1" ht="13.5">
      <c r="A36" s="49" t="s">
        <v>51</v>
      </c>
      <c r="B36" s="37" t="s">
        <v>49</v>
      </c>
      <c r="C36" s="50" t="s">
        <v>52</v>
      </c>
      <c r="D36" s="51">
        <v>7000</v>
      </c>
      <c r="E36" s="50"/>
      <c r="F36" s="52">
        <f>I36+H36+G36</f>
        <v>7000</v>
      </c>
      <c r="G36" s="52">
        <v>7000</v>
      </c>
      <c r="H36" s="53"/>
      <c r="I36" s="53"/>
      <c r="J36" s="52"/>
    </row>
    <row r="37" spans="1:10" s="41" customFormat="1" ht="13.5">
      <c r="A37" s="49" t="s">
        <v>53</v>
      </c>
      <c r="B37" s="37" t="s">
        <v>49</v>
      </c>
      <c r="C37" s="50" t="s">
        <v>54</v>
      </c>
      <c r="D37" s="51">
        <v>2000</v>
      </c>
      <c r="E37" s="50"/>
      <c r="F37" s="52">
        <f>I37+H37+G37</f>
        <v>2000</v>
      </c>
      <c r="G37" s="52">
        <v>2000</v>
      </c>
      <c r="H37" s="53"/>
      <c r="I37" s="53"/>
      <c r="J37" s="52"/>
    </row>
    <row r="38" spans="1:10" ht="13.5">
      <c r="A38" s="54"/>
      <c r="B38" s="54"/>
      <c r="C38" s="14" t="s">
        <v>55</v>
      </c>
      <c r="D38" s="15">
        <f>D39+D47</f>
        <v>3119000</v>
      </c>
      <c r="E38" s="15">
        <f>E39+E47</f>
        <v>0</v>
      </c>
      <c r="F38" s="15">
        <f>F39+F47</f>
        <v>3119000</v>
      </c>
      <c r="G38" s="15">
        <f>G39+G47</f>
        <v>3098000</v>
      </c>
      <c r="H38" s="15">
        <f>H39+H47</f>
        <v>21000</v>
      </c>
      <c r="I38" s="15">
        <f>I39+I47</f>
        <v>0</v>
      </c>
      <c r="J38" s="15">
        <f>J39+J47</f>
        <v>12297600</v>
      </c>
    </row>
    <row r="39" spans="1:10" ht="27">
      <c r="A39" s="55"/>
      <c r="B39" s="55">
        <v>66</v>
      </c>
      <c r="C39" s="56" t="s">
        <v>56</v>
      </c>
      <c r="D39" s="57">
        <f>SUM(D40:D46)</f>
        <v>2355000</v>
      </c>
      <c r="E39" s="57">
        <f>SUM(E40:E46)</f>
        <v>0</v>
      </c>
      <c r="F39" s="57">
        <f>SUM(F40:F46)</f>
        <v>2355000</v>
      </c>
      <c r="G39" s="57">
        <f>SUM(G40:G46)</f>
        <v>2355000</v>
      </c>
      <c r="H39" s="57">
        <f>SUM(H40:H46)</f>
        <v>0</v>
      </c>
      <c r="I39" s="57">
        <f>SUM(I40:I46)</f>
        <v>0</v>
      </c>
      <c r="J39" s="57">
        <f>SUM(J40:J46)</f>
        <v>9100600</v>
      </c>
    </row>
    <row r="40" spans="1:10" s="41" customFormat="1" ht="41.25">
      <c r="A40" s="49">
        <v>1</v>
      </c>
      <c r="B40" s="37" t="s">
        <v>57</v>
      </c>
      <c r="C40" s="50" t="s">
        <v>58</v>
      </c>
      <c r="D40" s="51">
        <v>600000</v>
      </c>
      <c r="E40" s="50"/>
      <c r="F40" s="52">
        <f aca="true" t="shared" si="1" ref="F40:F46">SUM(G40:I40)</f>
        <v>600000</v>
      </c>
      <c r="G40" s="52">
        <v>600000</v>
      </c>
      <c r="H40" s="53"/>
      <c r="I40" s="53"/>
      <c r="J40" s="52">
        <v>3395000</v>
      </c>
    </row>
    <row r="41" spans="1:10" s="41" customFormat="1" ht="13.5">
      <c r="A41" s="49" t="s">
        <v>51</v>
      </c>
      <c r="B41" s="37" t="s">
        <v>57</v>
      </c>
      <c r="C41" s="50" t="s">
        <v>59</v>
      </c>
      <c r="D41" s="51">
        <v>612000</v>
      </c>
      <c r="E41" s="50"/>
      <c r="F41" s="52">
        <f>SUM(G41:I41)</f>
        <v>612000</v>
      </c>
      <c r="G41" s="52">
        <v>612000</v>
      </c>
      <c r="H41" s="53"/>
      <c r="I41" s="53"/>
      <c r="J41" s="52">
        <v>1455000</v>
      </c>
    </row>
    <row r="42" spans="1:10" s="41" customFormat="1" ht="27">
      <c r="A42" s="49" t="s">
        <v>53</v>
      </c>
      <c r="B42" s="37" t="s">
        <v>57</v>
      </c>
      <c r="C42" s="50" t="s">
        <v>60</v>
      </c>
      <c r="D42" s="51">
        <v>500000</v>
      </c>
      <c r="E42" s="50"/>
      <c r="F42" s="52">
        <f t="shared" si="1"/>
        <v>500000</v>
      </c>
      <c r="G42" s="52">
        <v>500000</v>
      </c>
      <c r="H42" s="53"/>
      <c r="I42" s="53"/>
      <c r="J42" s="52">
        <v>475000</v>
      </c>
    </row>
    <row r="43" spans="1:10" s="41" customFormat="1" ht="13.5">
      <c r="A43" s="49" t="s">
        <v>61</v>
      </c>
      <c r="B43" s="37" t="s">
        <v>57</v>
      </c>
      <c r="C43" s="50" t="s">
        <v>62</v>
      </c>
      <c r="D43" s="51">
        <v>140000</v>
      </c>
      <c r="E43" s="50"/>
      <c r="F43" s="52">
        <f t="shared" si="1"/>
        <v>140000</v>
      </c>
      <c r="G43" s="52">
        <v>140000</v>
      </c>
      <c r="H43" s="53"/>
      <c r="I43" s="53"/>
      <c r="J43" s="52">
        <v>133000</v>
      </c>
    </row>
    <row r="44" spans="1:10" s="41" customFormat="1" ht="27">
      <c r="A44" s="49" t="s">
        <v>63</v>
      </c>
      <c r="B44" s="37" t="s">
        <v>57</v>
      </c>
      <c r="C44" s="50" t="s">
        <v>64</v>
      </c>
      <c r="D44" s="51">
        <v>28000</v>
      </c>
      <c r="E44" s="50"/>
      <c r="F44" s="52">
        <f t="shared" si="1"/>
        <v>28000</v>
      </c>
      <c r="G44" s="52">
        <v>28000</v>
      </c>
      <c r="H44" s="53"/>
      <c r="I44" s="53"/>
      <c r="J44" s="52">
        <v>26600</v>
      </c>
    </row>
    <row r="45" spans="1:10" s="41" customFormat="1" ht="41.25">
      <c r="A45" s="49" t="s">
        <v>65</v>
      </c>
      <c r="B45" s="37" t="s">
        <v>57</v>
      </c>
      <c r="C45" s="50" t="s">
        <v>66</v>
      </c>
      <c r="D45" s="51">
        <v>300000</v>
      </c>
      <c r="E45" s="50"/>
      <c r="F45" s="52">
        <f t="shared" si="1"/>
        <v>300000</v>
      </c>
      <c r="G45" s="52">
        <v>300000</v>
      </c>
      <c r="H45" s="53"/>
      <c r="I45" s="53"/>
      <c r="J45" s="52">
        <v>291000</v>
      </c>
    </row>
    <row r="46" spans="1:10" s="41" customFormat="1" ht="27">
      <c r="A46" s="49" t="s">
        <v>67</v>
      </c>
      <c r="B46" s="37" t="s">
        <v>57</v>
      </c>
      <c r="C46" s="50" t="s">
        <v>68</v>
      </c>
      <c r="D46" s="51">
        <v>175000</v>
      </c>
      <c r="E46" s="50"/>
      <c r="F46" s="52">
        <f t="shared" si="1"/>
        <v>175000</v>
      </c>
      <c r="G46" s="52">
        <v>175000</v>
      </c>
      <c r="H46" s="53"/>
      <c r="I46" s="53"/>
      <c r="J46" s="52">
        <v>3325000</v>
      </c>
    </row>
    <row r="47" spans="1:10" s="41" customFormat="1" ht="27">
      <c r="A47" s="55"/>
      <c r="B47" s="55">
        <v>66</v>
      </c>
      <c r="C47" s="56" t="s">
        <v>69</v>
      </c>
      <c r="D47" s="57">
        <f>SUM(D48:D52)</f>
        <v>764000</v>
      </c>
      <c r="E47" s="57">
        <f>SUM(E48:E52)</f>
        <v>0</v>
      </c>
      <c r="F47" s="57">
        <f>SUM(F48:F52)</f>
        <v>764000</v>
      </c>
      <c r="G47" s="57">
        <f>SUM(G48:G52)</f>
        <v>743000</v>
      </c>
      <c r="H47" s="57">
        <f>SUM(H48:H52)</f>
        <v>21000</v>
      </c>
      <c r="I47" s="57">
        <f>SUM(I48:I52)</f>
        <v>0</v>
      </c>
      <c r="J47" s="57">
        <f>SUM(J48:J52)</f>
        <v>3197000</v>
      </c>
    </row>
    <row r="48" spans="1:10" s="41" customFormat="1" ht="27">
      <c r="A48" s="37">
        <v>1</v>
      </c>
      <c r="B48" s="37" t="s">
        <v>57</v>
      </c>
      <c r="C48" s="50" t="s">
        <v>70</v>
      </c>
      <c r="D48" s="51">
        <v>16000</v>
      </c>
      <c r="E48" s="50"/>
      <c r="F48" s="52">
        <f>SUM(G48:I48)</f>
        <v>16000</v>
      </c>
      <c r="G48" s="58">
        <v>16000</v>
      </c>
      <c r="H48" s="58"/>
      <c r="I48" s="58"/>
      <c r="J48" s="52"/>
    </row>
    <row r="49" spans="1:10" s="41" customFormat="1" ht="13.5">
      <c r="A49" s="37">
        <v>2</v>
      </c>
      <c r="B49" s="37" t="s">
        <v>57</v>
      </c>
      <c r="C49" s="50" t="s">
        <v>71</v>
      </c>
      <c r="D49" s="51">
        <v>478000</v>
      </c>
      <c r="E49" s="50"/>
      <c r="F49" s="52">
        <f>SUM(G49:I49)</f>
        <v>478000</v>
      </c>
      <c r="G49" s="58">
        <v>478000</v>
      </c>
      <c r="H49" s="58"/>
      <c r="I49" s="58"/>
      <c r="J49" s="52"/>
    </row>
    <row r="50" spans="1:10" s="41" customFormat="1" ht="41.25">
      <c r="A50" s="37">
        <v>3</v>
      </c>
      <c r="B50" s="37" t="s">
        <v>72</v>
      </c>
      <c r="C50" s="50" t="s">
        <v>73</v>
      </c>
      <c r="D50" s="51">
        <v>169000</v>
      </c>
      <c r="E50" s="50"/>
      <c r="F50" s="52">
        <f>SUM(G50:I50)</f>
        <v>169000</v>
      </c>
      <c r="G50" s="58">
        <v>169000</v>
      </c>
      <c r="H50" s="58"/>
      <c r="I50" s="58"/>
      <c r="J50" s="52">
        <v>3197000</v>
      </c>
    </row>
    <row r="51" spans="1:10" s="41" customFormat="1" ht="13.5">
      <c r="A51" s="37">
        <v>4</v>
      </c>
      <c r="B51" s="37" t="s">
        <v>72</v>
      </c>
      <c r="C51" s="50" t="s">
        <v>74</v>
      </c>
      <c r="D51" s="51">
        <v>21000</v>
      </c>
      <c r="E51" s="50"/>
      <c r="F51" s="52">
        <f>SUM(G51:I51)</f>
        <v>21000</v>
      </c>
      <c r="G51" s="58"/>
      <c r="H51" s="58">
        <v>21000</v>
      </c>
      <c r="I51" s="58"/>
      <c r="J51" s="52"/>
    </row>
    <row r="52" spans="1:10" s="63" customFormat="1" ht="13.5">
      <c r="A52" s="37">
        <v>5</v>
      </c>
      <c r="B52" s="59" t="s">
        <v>57</v>
      </c>
      <c r="C52" s="60" t="s">
        <v>75</v>
      </c>
      <c r="D52" s="61">
        <v>80000</v>
      </c>
      <c r="E52" s="60"/>
      <c r="F52" s="62">
        <f>SUM(G52:I52)</f>
        <v>80000</v>
      </c>
      <c r="G52" s="53">
        <v>80000</v>
      </c>
      <c r="H52" s="53"/>
      <c r="I52" s="53"/>
      <c r="J52" s="62"/>
    </row>
    <row r="53" spans="1:10" ht="13.5">
      <c r="A53" s="54"/>
      <c r="B53" s="54"/>
      <c r="C53" s="14" t="s">
        <v>76</v>
      </c>
      <c r="D53" s="15">
        <f>D54+D62+D66+D73</f>
        <v>1718000</v>
      </c>
      <c r="E53" s="15">
        <f>E54+E62+E66+E73</f>
        <v>0</v>
      </c>
      <c r="F53" s="15">
        <f>F54+F62+F66+F73</f>
        <v>1718000</v>
      </c>
      <c r="G53" s="15">
        <f>G54+G62+G66+G73</f>
        <v>1715000</v>
      </c>
      <c r="H53" s="15">
        <f>H54+H62+H66+H73</f>
        <v>3000</v>
      </c>
      <c r="I53" s="15">
        <f>I54+I62+I66+I73</f>
        <v>0</v>
      </c>
      <c r="J53" s="15">
        <f>J54+J62+J66+J73</f>
        <v>0</v>
      </c>
    </row>
    <row r="54" spans="1:10" ht="13.5">
      <c r="A54" s="55"/>
      <c r="B54" s="55">
        <v>67</v>
      </c>
      <c r="C54" s="56" t="s">
        <v>77</v>
      </c>
      <c r="D54" s="57">
        <f>SUM(D55:D60)</f>
        <v>148000</v>
      </c>
      <c r="E54" s="57">
        <f>SUM(E55:E60)</f>
        <v>0</v>
      </c>
      <c r="F54" s="57">
        <f>SUM(F55:F60)</f>
        <v>148000</v>
      </c>
      <c r="G54" s="57">
        <f>SUM(G55:G60)</f>
        <v>145000</v>
      </c>
      <c r="H54" s="57">
        <f>SUM(H55:H60)</f>
        <v>3000</v>
      </c>
      <c r="I54" s="57">
        <f>SUM(I55:I60)</f>
        <v>0</v>
      </c>
      <c r="J54" s="57">
        <f>SUM(J55:J60)</f>
        <v>0</v>
      </c>
    </row>
    <row r="55" spans="1:10" ht="13.5">
      <c r="A55" s="37">
        <v>1</v>
      </c>
      <c r="B55" s="37" t="s">
        <v>78</v>
      </c>
      <c r="C55" s="64" t="s">
        <v>79</v>
      </c>
      <c r="D55" s="65">
        <v>10000</v>
      </c>
      <c r="E55" s="64"/>
      <c r="F55" s="62">
        <f aca="true" t="shared" si="2" ref="F55:F65">SUM(G55:I55)</f>
        <v>10000</v>
      </c>
      <c r="G55" s="66">
        <v>10000</v>
      </c>
      <c r="H55" s="66"/>
      <c r="I55" s="66"/>
      <c r="J55" s="62"/>
    </row>
    <row r="56" spans="1:10" ht="13.5">
      <c r="A56" s="37">
        <v>2</v>
      </c>
      <c r="B56" s="37" t="s">
        <v>78</v>
      </c>
      <c r="C56" s="64" t="s">
        <v>80</v>
      </c>
      <c r="D56" s="65">
        <v>3000</v>
      </c>
      <c r="E56" s="64"/>
      <c r="F56" s="62">
        <f t="shared" si="2"/>
        <v>3000</v>
      </c>
      <c r="G56" s="66">
        <v>3000</v>
      </c>
      <c r="H56" s="66"/>
      <c r="I56" s="66"/>
      <c r="J56" s="62"/>
    </row>
    <row r="57" spans="1:10" ht="13.5">
      <c r="A57" s="37">
        <v>3</v>
      </c>
      <c r="B57" s="37" t="s">
        <v>78</v>
      </c>
      <c r="C57" s="64" t="s">
        <v>81</v>
      </c>
      <c r="D57" s="65">
        <v>35000</v>
      </c>
      <c r="E57" s="64"/>
      <c r="F57" s="62">
        <f t="shared" si="2"/>
        <v>35000</v>
      </c>
      <c r="G57" s="66">
        <v>35000</v>
      </c>
      <c r="H57" s="66"/>
      <c r="I57" s="66"/>
      <c r="J57" s="62"/>
    </row>
    <row r="58" spans="1:10" ht="13.5">
      <c r="A58" s="37">
        <v>4</v>
      </c>
      <c r="B58" s="33" t="s">
        <v>82</v>
      </c>
      <c r="C58" s="67" t="s">
        <v>83</v>
      </c>
      <c r="D58" s="68">
        <v>2000</v>
      </c>
      <c r="E58" s="67"/>
      <c r="F58" s="69">
        <f t="shared" si="2"/>
        <v>2000</v>
      </c>
      <c r="G58" s="70">
        <v>2000</v>
      </c>
      <c r="H58" s="70"/>
      <c r="I58" s="70"/>
      <c r="J58" s="69"/>
    </row>
    <row r="59" spans="1:10" ht="27">
      <c r="A59" s="37">
        <v>5</v>
      </c>
      <c r="B59" s="33" t="s">
        <v>82</v>
      </c>
      <c r="C59" s="67" t="s">
        <v>84</v>
      </c>
      <c r="D59" s="68">
        <v>95000</v>
      </c>
      <c r="E59" s="67"/>
      <c r="F59" s="69">
        <f t="shared" si="2"/>
        <v>95000</v>
      </c>
      <c r="G59" s="70">
        <v>95000</v>
      </c>
      <c r="H59" s="70"/>
      <c r="I59" s="70"/>
      <c r="J59" s="69"/>
    </row>
    <row r="60" spans="1:10" ht="13.5">
      <c r="A60" s="17"/>
      <c r="B60" s="71"/>
      <c r="C60" s="72" t="s">
        <v>85</v>
      </c>
      <c r="D60" s="73">
        <v>3000</v>
      </c>
      <c r="E60" s="72"/>
      <c r="F60" s="74">
        <f>SUM(F61)</f>
        <v>3000</v>
      </c>
      <c r="G60" s="74">
        <f>SUM(G61)</f>
        <v>0</v>
      </c>
      <c r="H60" s="74">
        <f>SUM(H61)</f>
        <v>3000</v>
      </c>
      <c r="I60" s="74">
        <f>SUM(I61)</f>
        <v>0</v>
      </c>
      <c r="J60" s="74">
        <f>SUM(J61)</f>
        <v>0</v>
      </c>
    </row>
    <row r="61" spans="1:10" ht="13.5">
      <c r="A61" s="37">
        <v>6</v>
      </c>
      <c r="B61" s="33" t="s">
        <v>78</v>
      </c>
      <c r="C61" s="67" t="s">
        <v>86</v>
      </c>
      <c r="D61" s="68">
        <v>3000</v>
      </c>
      <c r="E61" s="67"/>
      <c r="F61" s="69">
        <f>SUM(G61:I61)</f>
        <v>3000</v>
      </c>
      <c r="G61" s="70"/>
      <c r="H61" s="70">
        <v>3000</v>
      </c>
      <c r="I61" s="70"/>
      <c r="J61" s="69"/>
    </row>
    <row r="62" spans="1:10" ht="13.5">
      <c r="A62" s="55"/>
      <c r="B62" s="55">
        <v>67</v>
      </c>
      <c r="C62" s="56" t="s">
        <v>87</v>
      </c>
      <c r="D62" s="57">
        <f>SUM(D63:D65)</f>
        <v>299000</v>
      </c>
      <c r="E62" s="57">
        <f>SUM(E63:E65)</f>
        <v>0</v>
      </c>
      <c r="F62" s="57">
        <f>SUM(F63:F65)</f>
        <v>299000</v>
      </c>
      <c r="G62" s="57">
        <f>SUM(G63:G65)</f>
        <v>299000</v>
      </c>
      <c r="H62" s="57">
        <f>SUM(H63:H65)</f>
        <v>0</v>
      </c>
      <c r="I62" s="57">
        <f>SUM(I63:I65)</f>
        <v>0</v>
      </c>
      <c r="J62" s="57">
        <f>SUM(J63:J65)</f>
        <v>0</v>
      </c>
    </row>
    <row r="63" spans="1:10" ht="13.5">
      <c r="A63" s="33">
        <v>1</v>
      </c>
      <c r="B63" s="33" t="s">
        <v>82</v>
      </c>
      <c r="C63" s="67" t="s">
        <v>88</v>
      </c>
      <c r="D63" s="68">
        <v>207000</v>
      </c>
      <c r="E63" s="67"/>
      <c r="F63" s="69">
        <f t="shared" si="2"/>
        <v>207000</v>
      </c>
      <c r="G63" s="70">
        <v>207000</v>
      </c>
      <c r="H63" s="70"/>
      <c r="I63" s="70"/>
      <c r="J63" s="69"/>
    </row>
    <row r="64" spans="1:10" ht="13.5">
      <c r="A64" s="33">
        <v>2</v>
      </c>
      <c r="B64" s="33" t="s">
        <v>82</v>
      </c>
      <c r="C64" s="67" t="s">
        <v>89</v>
      </c>
      <c r="D64" s="68">
        <v>54000</v>
      </c>
      <c r="E64" s="67"/>
      <c r="F64" s="69">
        <f t="shared" si="2"/>
        <v>54000</v>
      </c>
      <c r="G64" s="70">
        <v>54000</v>
      </c>
      <c r="H64" s="70"/>
      <c r="I64" s="70"/>
      <c r="J64" s="69"/>
    </row>
    <row r="65" spans="1:10" ht="27">
      <c r="A65" s="33">
        <v>3</v>
      </c>
      <c r="B65" s="33" t="s">
        <v>78</v>
      </c>
      <c r="C65" s="67" t="s">
        <v>90</v>
      </c>
      <c r="D65" s="68">
        <v>38000</v>
      </c>
      <c r="E65" s="67"/>
      <c r="F65" s="69">
        <f t="shared" si="2"/>
        <v>38000</v>
      </c>
      <c r="G65" s="70">
        <v>38000</v>
      </c>
      <c r="H65" s="70"/>
      <c r="I65" s="70"/>
      <c r="J65" s="69"/>
    </row>
    <row r="66" spans="1:10" s="3" customFormat="1" ht="27">
      <c r="A66" s="55"/>
      <c r="B66" s="55">
        <v>67</v>
      </c>
      <c r="C66" s="56" t="s">
        <v>91</v>
      </c>
      <c r="D66" s="57">
        <f>D67</f>
        <v>1268000</v>
      </c>
      <c r="E66" s="57">
        <f>E67</f>
        <v>0</v>
      </c>
      <c r="F66" s="57">
        <f>F67</f>
        <v>1268000</v>
      </c>
      <c r="G66" s="57">
        <f>G67</f>
        <v>1268000</v>
      </c>
      <c r="H66" s="57">
        <f>H67</f>
        <v>0</v>
      </c>
      <c r="I66" s="57">
        <f>I67</f>
        <v>0</v>
      </c>
      <c r="J66" s="57">
        <f>J67</f>
        <v>0</v>
      </c>
    </row>
    <row r="67" spans="1:10" s="3" customFormat="1" ht="27">
      <c r="A67" s="75" t="s">
        <v>48</v>
      </c>
      <c r="B67" s="75" t="s">
        <v>78</v>
      </c>
      <c r="C67" s="76" t="s">
        <v>92</v>
      </c>
      <c r="D67" s="35">
        <v>1268000</v>
      </c>
      <c r="E67" s="76"/>
      <c r="F67" s="69">
        <f>SUM(G67:I67)</f>
        <v>1268000</v>
      </c>
      <c r="G67" s="70">
        <f>SUM(G68:G72)</f>
        <v>1268000</v>
      </c>
      <c r="H67" s="70"/>
      <c r="I67" s="70"/>
      <c r="J67" s="69"/>
    </row>
    <row r="68" spans="1:10" ht="13.5">
      <c r="A68" s="75" t="s">
        <v>93</v>
      </c>
      <c r="B68" s="75" t="s">
        <v>78</v>
      </c>
      <c r="C68" s="76" t="s">
        <v>94</v>
      </c>
      <c r="D68" s="35">
        <v>68000</v>
      </c>
      <c r="E68" s="76"/>
      <c r="F68" s="69">
        <f aca="true" t="shared" si="3" ref="F68:F82">SUM(G68:I68)</f>
        <v>68000</v>
      </c>
      <c r="G68" s="70">
        <v>68000</v>
      </c>
      <c r="H68" s="70"/>
      <c r="I68" s="70"/>
      <c r="J68" s="69"/>
    </row>
    <row r="69" spans="1:10" ht="27">
      <c r="A69" s="75" t="s">
        <v>95</v>
      </c>
      <c r="B69" s="75" t="s">
        <v>78</v>
      </c>
      <c r="C69" s="76" t="s">
        <v>96</v>
      </c>
      <c r="D69" s="35">
        <v>892000</v>
      </c>
      <c r="E69" s="76"/>
      <c r="F69" s="69">
        <f t="shared" si="3"/>
        <v>892000</v>
      </c>
      <c r="G69" s="70">
        <v>892000</v>
      </c>
      <c r="H69" s="70"/>
      <c r="I69" s="70"/>
      <c r="J69" s="69"/>
    </row>
    <row r="70" spans="1:10" ht="13.5">
      <c r="A70" s="75" t="s">
        <v>97</v>
      </c>
      <c r="B70" s="75" t="s">
        <v>78</v>
      </c>
      <c r="C70" s="76" t="s">
        <v>98</v>
      </c>
      <c r="D70" s="35">
        <v>11000</v>
      </c>
      <c r="E70" s="76"/>
      <c r="F70" s="69">
        <f t="shared" si="3"/>
        <v>11000</v>
      </c>
      <c r="G70" s="70">
        <v>11000</v>
      </c>
      <c r="H70" s="70"/>
      <c r="I70" s="70"/>
      <c r="J70" s="69"/>
    </row>
    <row r="71" spans="1:10" ht="13.5">
      <c r="A71" s="75" t="s">
        <v>99</v>
      </c>
      <c r="B71" s="75" t="s">
        <v>78</v>
      </c>
      <c r="C71" s="76" t="s">
        <v>100</v>
      </c>
      <c r="D71" s="35">
        <v>113000</v>
      </c>
      <c r="E71" s="76"/>
      <c r="F71" s="69">
        <f t="shared" si="3"/>
        <v>113000</v>
      </c>
      <c r="G71" s="70">
        <v>113000</v>
      </c>
      <c r="H71" s="70"/>
      <c r="I71" s="70"/>
      <c r="J71" s="69"/>
    </row>
    <row r="72" spans="1:10" ht="41.25">
      <c r="A72" s="75" t="s">
        <v>101</v>
      </c>
      <c r="B72" s="75" t="s">
        <v>78</v>
      </c>
      <c r="C72" s="76" t="s">
        <v>102</v>
      </c>
      <c r="D72" s="35">
        <v>184000</v>
      </c>
      <c r="E72" s="76"/>
      <c r="F72" s="69">
        <f t="shared" si="3"/>
        <v>184000</v>
      </c>
      <c r="G72" s="70">
        <v>184000</v>
      </c>
      <c r="H72" s="70"/>
      <c r="I72" s="70"/>
      <c r="J72" s="69"/>
    </row>
    <row r="73" spans="1:10" ht="41.25">
      <c r="A73" s="77"/>
      <c r="B73" s="78" t="s">
        <v>103</v>
      </c>
      <c r="C73" s="79" t="s">
        <v>104</v>
      </c>
      <c r="D73" s="80">
        <f>SUM(D74:D74)</f>
        <v>3000</v>
      </c>
      <c r="E73" s="80">
        <f>SUM(E74:E74)</f>
        <v>0</v>
      </c>
      <c r="F73" s="80">
        <f>SUM(F74:F74)</f>
        <v>3000</v>
      </c>
      <c r="G73" s="81">
        <f>SUM(G74:G74)</f>
        <v>3000</v>
      </c>
      <c r="H73" s="81">
        <f>SUM(H74:H74)</f>
        <v>0</v>
      </c>
      <c r="I73" s="81">
        <f>SUM(I74:I74)</f>
        <v>0</v>
      </c>
      <c r="J73" s="81">
        <f>SUM(J74:J74)</f>
        <v>0</v>
      </c>
    </row>
    <row r="74" spans="1:10" ht="13.5">
      <c r="A74" s="82" t="s">
        <v>48</v>
      </c>
      <c r="B74" s="82" t="s">
        <v>78</v>
      </c>
      <c r="C74" s="83" t="s">
        <v>105</v>
      </c>
      <c r="D74" s="84">
        <v>3000</v>
      </c>
      <c r="E74" s="83"/>
      <c r="F74" s="62">
        <f t="shared" si="3"/>
        <v>3000</v>
      </c>
      <c r="G74" s="84">
        <v>3000</v>
      </c>
      <c r="H74" s="66"/>
      <c r="I74" s="66"/>
      <c r="J74" s="62"/>
    </row>
    <row r="75" spans="1:10" ht="41.25">
      <c r="A75" s="14"/>
      <c r="B75" s="13">
        <v>68</v>
      </c>
      <c r="C75" s="14" t="s">
        <v>106</v>
      </c>
      <c r="D75" s="15">
        <f>D78+D80+D83</f>
        <v>197000</v>
      </c>
      <c r="E75" s="15">
        <f>E78+E80+E83</f>
        <v>0</v>
      </c>
      <c r="F75" s="15">
        <f>F78+F80+F83</f>
        <v>197000</v>
      </c>
      <c r="G75" s="15">
        <f>G78+G80+G83</f>
        <v>197000</v>
      </c>
      <c r="H75" s="15">
        <f>H78+H80+H83</f>
        <v>0</v>
      </c>
      <c r="I75" s="15">
        <f>I78+I80+I83</f>
        <v>0</v>
      </c>
      <c r="J75" s="15">
        <f>J78+J80+J83</f>
        <v>0</v>
      </c>
    </row>
    <row r="76" spans="1:10" ht="27">
      <c r="A76" s="33">
        <v>1</v>
      </c>
      <c r="B76" s="33" t="s">
        <v>107</v>
      </c>
      <c r="C76" s="85" t="s">
        <v>108</v>
      </c>
      <c r="D76" s="86">
        <v>50000</v>
      </c>
      <c r="E76" s="85"/>
      <c r="F76" s="69">
        <f>G76+H76+I76</f>
        <v>50000</v>
      </c>
      <c r="G76" s="70">
        <v>50000</v>
      </c>
      <c r="H76" s="70"/>
      <c r="I76" s="70"/>
      <c r="J76" s="69"/>
    </row>
    <row r="77" spans="1:10" ht="27">
      <c r="A77" s="33">
        <v>2</v>
      </c>
      <c r="B77" s="33" t="s">
        <v>107</v>
      </c>
      <c r="C77" s="85" t="s">
        <v>109</v>
      </c>
      <c r="D77" s="86">
        <v>140000</v>
      </c>
      <c r="E77" s="85"/>
      <c r="F77" s="69">
        <f>G77+H77+I77</f>
        <v>140000</v>
      </c>
      <c r="G77" s="70">
        <v>140000</v>
      </c>
      <c r="H77" s="70"/>
      <c r="I77" s="70"/>
      <c r="J77" s="69"/>
    </row>
    <row r="78" spans="1:10" ht="13.5">
      <c r="A78" s="87"/>
      <c r="B78" s="87"/>
      <c r="C78" s="88" t="s">
        <v>110</v>
      </c>
      <c r="D78" s="89">
        <f>SUM(D76:D77)</f>
        <v>190000</v>
      </c>
      <c r="E78" s="89">
        <f>SUM(E76:E77)</f>
        <v>0</v>
      </c>
      <c r="F78" s="89">
        <f>SUM(F76:F77)</f>
        <v>190000</v>
      </c>
      <c r="G78" s="89">
        <f>SUM(G76:G77)</f>
        <v>190000</v>
      </c>
      <c r="H78" s="89">
        <f>SUM(H76:H77)</f>
        <v>0</v>
      </c>
      <c r="I78" s="89">
        <f>SUM(I76:I77)</f>
        <v>0</v>
      </c>
      <c r="J78" s="89">
        <f>SUM(J76:J77)</f>
        <v>0</v>
      </c>
    </row>
    <row r="79" spans="1:10" s="3" customFormat="1" ht="13.5">
      <c r="A79" s="37">
        <v>1</v>
      </c>
      <c r="B79" s="37" t="s">
        <v>111</v>
      </c>
      <c r="C79" s="90" t="s">
        <v>112</v>
      </c>
      <c r="D79" s="91">
        <v>5000</v>
      </c>
      <c r="E79" s="90"/>
      <c r="F79" s="62">
        <f t="shared" si="3"/>
        <v>5000</v>
      </c>
      <c r="G79" s="66">
        <v>5000</v>
      </c>
      <c r="H79" s="66"/>
      <c r="I79" s="66"/>
      <c r="J79" s="62"/>
    </row>
    <row r="80" spans="1:10" s="3" customFormat="1" ht="13.5">
      <c r="A80" s="92"/>
      <c r="B80" s="92"/>
      <c r="C80" s="88" t="s">
        <v>113</v>
      </c>
      <c r="D80" s="93">
        <f>D79</f>
        <v>5000</v>
      </c>
      <c r="E80" s="93">
        <f>E79</f>
        <v>0</v>
      </c>
      <c r="F80" s="94">
        <f>SUM(G80:I80)</f>
        <v>5000</v>
      </c>
      <c r="G80" s="95">
        <f>SUM(G79:G79)</f>
        <v>5000</v>
      </c>
      <c r="H80" s="95">
        <f>SUM(H79:H79)</f>
        <v>0</v>
      </c>
      <c r="I80" s="95">
        <f>SUM(I79:I79)</f>
        <v>0</v>
      </c>
      <c r="J80" s="95">
        <f>SUM(J79:J79)</f>
        <v>0</v>
      </c>
    </row>
    <row r="81" spans="1:10" s="3" customFormat="1" ht="13.5">
      <c r="A81" s="37">
        <v>1</v>
      </c>
      <c r="B81" s="37" t="s">
        <v>111</v>
      </c>
      <c r="C81" s="90" t="s">
        <v>114</v>
      </c>
      <c r="D81" s="91">
        <v>1000</v>
      </c>
      <c r="E81" s="90"/>
      <c r="F81" s="62">
        <f t="shared" si="3"/>
        <v>1000</v>
      </c>
      <c r="G81" s="66">
        <v>1000</v>
      </c>
      <c r="H81" s="66"/>
      <c r="I81" s="66"/>
      <c r="J81" s="62"/>
    </row>
    <row r="82" spans="1:10" s="3" customFormat="1" ht="33" customHeight="1">
      <c r="A82" s="37">
        <v>2</v>
      </c>
      <c r="B82" s="37" t="s">
        <v>111</v>
      </c>
      <c r="C82" s="90" t="s">
        <v>115</v>
      </c>
      <c r="D82" s="91">
        <v>1000</v>
      </c>
      <c r="E82" s="90"/>
      <c r="F82" s="62">
        <f t="shared" si="3"/>
        <v>1000</v>
      </c>
      <c r="G82" s="66">
        <v>1000</v>
      </c>
      <c r="H82" s="66"/>
      <c r="I82" s="66"/>
      <c r="J82" s="62"/>
    </row>
    <row r="83" spans="1:10" s="3" customFormat="1" ht="13.5">
      <c r="A83" s="96"/>
      <c r="B83" s="96"/>
      <c r="C83" s="97" t="s">
        <v>116</v>
      </c>
      <c r="D83" s="98">
        <f>D81+D82</f>
        <v>2000</v>
      </c>
      <c r="E83" s="98">
        <f>E81+E82</f>
        <v>0</v>
      </c>
      <c r="F83" s="99">
        <f>SUM(F81:F82)</f>
        <v>2000</v>
      </c>
      <c r="G83" s="99">
        <f>SUM(G81:G82)</f>
        <v>2000</v>
      </c>
      <c r="H83" s="99">
        <f>SUM(H81:H82)</f>
        <v>0</v>
      </c>
      <c r="I83" s="99">
        <f>SUM(I81:I82)</f>
        <v>0</v>
      </c>
      <c r="J83" s="99">
        <f>SUM(J81:J82)</f>
        <v>0</v>
      </c>
    </row>
    <row r="84" spans="1:10" s="3" customFormat="1" ht="13.5">
      <c r="A84" s="14"/>
      <c r="B84" s="13" t="s">
        <v>117</v>
      </c>
      <c r="C84" s="14" t="s">
        <v>118</v>
      </c>
      <c r="D84" s="15">
        <f>SUM(D85:D96)</f>
        <v>2460000</v>
      </c>
      <c r="E84" s="15">
        <f>SUM(E85:E96)</f>
        <v>0</v>
      </c>
      <c r="F84" s="15">
        <f>SUM(F85:F96)</f>
        <v>2460000</v>
      </c>
      <c r="G84" s="15">
        <f>SUM(G85:G96)</f>
        <v>957000</v>
      </c>
      <c r="H84" s="15">
        <f>SUM(H85:H96)</f>
        <v>251000</v>
      </c>
      <c r="I84" s="15">
        <f>SUM(I85:I96)</f>
        <v>1252000</v>
      </c>
      <c r="J84" s="15">
        <f>SUM(J85:J96)</f>
        <v>0</v>
      </c>
    </row>
    <row r="85" spans="1:10" s="3" customFormat="1" ht="13.5">
      <c r="A85" s="37">
        <v>1</v>
      </c>
      <c r="B85" s="37" t="s">
        <v>37</v>
      </c>
      <c r="C85" s="90" t="s">
        <v>119</v>
      </c>
      <c r="D85" s="91">
        <v>83000</v>
      </c>
      <c r="E85" s="90"/>
      <c r="F85" s="62">
        <f aca="true" t="shared" si="4" ref="F85:F96">SUM(G85:I85)</f>
        <v>83000</v>
      </c>
      <c r="G85" s="66">
        <v>83000</v>
      </c>
      <c r="H85" s="66"/>
      <c r="I85" s="66"/>
      <c r="J85" s="62"/>
    </row>
    <row r="86" spans="1:10" s="3" customFormat="1" ht="13.5">
      <c r="A86" s="37">
        <v>2</v>
      </c>
      <c r="B86" s="37" t="s">
        <v>37</v>
      </c>
      <c r="C86" s="90" t="s">
        <v>120</v>
      </c>
      <c r="D86" s="91">
        <v>6000</v>
      </c>
      <c r="E86" s="90"/>
      <c r="F86" s="62">
        <f t="shared" si="4"/>
        <v>6000</v>
      </c>
      <c r="G86" s="66">
        <v>6000</v>
      </c>
      <c r="H86" s="66"/>
      <c r="I86" s="66"/>
      <c r="J86" s="62"/>
    </row>
    <row r="87" spans="1:10" s="3" customFormat="1" ht="41.25">
      <c r="A87" s="37">
        <v>3</v>
      </c>
      <c r="B87" s="37" t="s">
        <v>37</v>
      </c>
      <c r="C87" s="90" t="s">
        <v>121</v>
      </c>
      <c r="D87" s="91">
        <v>45000</v>
      </c>
      <c r="E87" s="90"/>
      <c r="F87" s="62">
        <f t="shared" si="4"/>
        <v>45000</v>
      </c>
      <c r="G87" s="66">
        <v>45000</v>
      </c>
      <c r="H87" s="66"/>
      <c r="I87" s="66"/>
      <c r="J87" s="62"/>
    </row>
    <row r="88" spans="1:10" s="3" customFormat="1" ht="41.25">
      <c r="A88" s="37">
        <v>4</v>
      </c>
      <c r="B88" s="37" t="s">
        <v>37</v>
      </c>
      <c r="C88" s="90" t="s">
        <v>122</v>
      </c>
      <c r="D88" s="91">
        <v>35000</v>
      </c>
      <c r="E88" s="90"/>
      <c r="F88" s="62">
        <f t="shared" si="4"/>
        <v>35000</v>
      </c>
      <c r="G88" s="66">
        <v>35000</v>
      </c>
      <c r="H88" s="66"/>
      <c r="I88" s="66"/>
      <c r="J88" s="62"/>
    </row>
    <row r="89" spans="1:10" s="3" customFormat="1" ht="27">
      <c r="A89" s="37">
        <v>5</v>
      </c>
      <c r="B89" s="37" t="s">
        <v>37</v>
      </c>
      <c r="C89" s="90" t="s">
        <v>123</v>
      </c>
      <c r="D89" s="91">
        <v>50000</v>
      </c>
      <c r="E89" s="90"/>
      <c r="F89" s="62">
        <f t="shared" si="4"/>
        <v>50000</v>
      </c>
      <c r="G89" s="66">
        <v>50000</v>
      </c>
      <c r="H89" s="66"/>
      <c r="I89" s="66"/>
      <c r="J89" s="62"/>
    </row>
    <row r="90" spans="1:10" s="3" customFormat="1" ht="27">
      <c r="A90" s="37">
        <v>6</v>
      </c>
      <c r="B90" s="37" t="s">
        <v>37</v>
      </c>
      <c r="C90" s="90" t="s">
        <v>124</v>
      </c>
      <c r="D90" s="91">
        <v>25000</v>
      </c>
      <c r="E90" s="90"/>
      <c r="F90" s="62">
        <f t="shared" si="4"/>
        <v>25000</v>
      </c>
      <c r="G90" s="66">
        <v>25000</v>
      </c>
      <c r="H90" s="66"/>
      <c r="I90" s="66"/>
      <c r="J90" s="62"/>
    </row>
    <row r="91" spans="1:10" s="3" customFormat="1" ht="41.25">
      <c r="A91" s="37">
        <v>7</v>
      </c>
      <c r="B91" s="37" t="s">
        <v>42</v>
      </c>
      <c r="C91" s="90" t="s">
        <v>125</v>
      </c>
      <c r="D91" s="91">
        <v>550000</v>
      </c>
      <c r="E91" s="90"/>
      <c r="F91" s="62">
        <f t="shared" si="4"/>
        <v>550000</v>
      </c>
      <c r="G91" s="66">
        <v>550000</v>
      </c>
      <c r="H91" s="66"/>
      <c r="I91" s="66"/>
      <c r="J91" s="62"/>
    </row>
    <row r="92" spans="1:10" s="3" customFormat="1" ht="13.5">
      <c r="A92" s="37">
        <v>8</v>
      </c>
      <c r="B92" s="37" t="s">
        <v>37</v>
      </c>
      <c r="C92" s="90" t="s">
        <v>126</v>
      </c>
      <c r="D92" s="91">
        <v>40000</v>
      </c>
      <c r="E92" s="90"/>
      <c r="F92" s="62">
        <f t="shared" si="4"/>
        <v>40000</v>
      </c>
      <c r="G92" s="66">
        <v>40000</v>
      </c>
      <c r="H92" s="66"/>
      <c r="I92" s="66"/>
      <c r="J92" s="62"/>
    </row>
    <row r="93" spans="1:10" s="3" customFormat="1" ht="27">
      <c r="A93" s="37">
        <v>9</v>
      </c>
      <c r="B93" s="37" t="s">
        <v>37</v>
      </c>
      <c r="C93" s="90" t="s">
        <v>127</v>
      </c>
      <c r="D93" s="91">
        <v>63000</v>
      </c>
      <c r="E93" s="90"/>
      <c r="F93" s="62">
        <f t="shared" si="4"/>
        <v>63000</v>
      </c>
      <c r="G93" s="66">
        <v>63000</v>
      </c>
      <c r="H93" s="66"/>
      <c r="I93" s="66"/>
      <c r="J93" s="62"/>
    </row>
    <row r="94" spans="1:10" s="3" customFormat="1" ht="27">
      <c r="A94" s="37">
        <v>10</v>
      </c>
      <c r="B94" s="37" t="s">
        <v>37</v>
      </c>
      <c r="C94" s="90" t="s">
        <v>128</v>
      </c>
      <c r="D94" s="91">
        <v>60000</v>
      </c>
      <c r="E94" s="90"/>
      <c r="F94" s="62">
        <f t="shared" si="4"/>
        <v>60000</v>
      </c>
      <c r="G94" s="66">
        <v>60000</v>
      </c>
      <c r="H94" s="66"/>
      <c r="I94" s="66"/>
      <c r="J94" s="62"/>
    </row>
    <row r="95" spans="1:10" s="3" customFormat="1" ht="13.5">
      <c r="A95" s="37">
        <v>11</v>
      </c>
      <c r="B95" s="37"/>
      <c r="C95" s="90" t="s">
        <v>129</v>
      </c>
      <c r="D95" s="91">
        <v>251000</v>
      </c>
      <c r="E95" s="90"/>
      <c r="F95" s="62">
        <f t="shared" si="4"/>
        <v>251000</v>
      </c>
      <c r="G95" s="66"/>
      <c r="H95" s="66">
        <v>251000</v>
      </c>
      <c r="I95" s="66"/>
      <c r="J95" s="62"/>
    </row>
    <row r="96" spans="1:10" s="3" customFormat="1" ht="13.5">
      <c r="A96" s="37">
        <v>12</v>
      </c>
      <c r="B96" s="37"/>
      <c r="C96" s="90" t="s">
        <v>130</v>
      </c>
      <c r="D96" s="91">
        <v>1252000</v>
      </c>
      <c r="E96" s="90"/>
      <c r="F96" s="62">
        <f t="shared" si="4"/>
        <v>1252000</v>
      </c>
      <c r="G96" s="66"/>
      <c r="H96" s="66"/>
      <c r="I96" s="66">
        <v>1252000</v>
      </c>
      <c r="J96" s="62"/>
    </row>
  </sheetData>
  <sheetProtection/>
  <mergeCells count="8">
    <mergeCell ref="G2:I2"/>
    <mergeCell ref="J2:J3"/>
    <mergeCell ref="A2:A3"/>
    <mergeCell ref="B2:B3"/>
    <mergeCell ref="C2:C3"/>
    <mergeCell ref="D2:D3"/>
    <mergeCell ref="E2:E3"/>
    <mergeCell ref="F2:F3"/>
  </mergeCells>
  <printOptions horizontalCentered="1"/>
  <pageMargins left="0.2755905511811024" right="0.2362204724409449" top="1.220472440944882" bottom="0.7086614173228347" header="0.5118110236220472" footer="0.4724409448818898"/>
  <pageSetup horizontalDpi="600" verticalDpi="600" orientation="portrait" paperSize="9" scale="85" r:id="rId1"/>
  <headerFooter alignWithMargins="0">
    <oddHeader>&amp;L&amp;"Arial,Aldin"ROMÂNIA
JUDEŢUL MUREŞ
CONSILIUL JUDEŢEAN&amp;C
&amp;"Arial,Aldin"PROGRAMUL DE INVESTIŢII PE ANUL 2013&amp;R&amp;"Arial,Aldin"ANEXA nr.7a la HCJM nr.____/_________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2013-04-11T09:38:48Z</dcterms:created>
  <dcterms:modified xsi:type="dcterms:W3CDTF">2013-04-11T13:37:04Z</dcterms:modified>
  <cp:category/>
  <cp:version/>
  <cp:contentType/>
  <cp:contentStatus/>
</cp:coreProperties>
</file>