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tabRatio="872" activeTab="0"/>
  </bookViews>
  <sheets>
    <sheet name="anexa 7" sheetId="1" r:id="rId1"/>
  </sheets>
  <definedNames>
    <definedName name="_xlnm._FilterDatabase" localSheetId="0" hidden="1">'anexa 7'!$A$5:$G$5</definedName>
    <definedName name="_xlnm.Print_Titles" localSheetId="0">'anexa 7'!$2:$5</definedName>
  </definedNames>
  <calcPr fullCalcOnLoad="1"/>
</workbook>
</file>

<file path=xl/sharedStrings.xml><?xml version="1.0" encoding="utf-8"?>
<sst xmlns="http://schemas.openxmlformats.org/spreadsheetml/2006/main" count="245" uniqueCount="155">
  <si>
    <t xml:space="preserve">Documentaţii tehnico-economice </t>
  </si>
  <si>
    <t>Amenajare platforme verificare tonaj auto (locuri de parcare)</t>
  </si>
  <si>
    <t>84.B</t>
  </si>
  <si>
    <t>Asistenţă tehnică din partea proiectantului SF+PT Complex "Parc"</t>
  </si>
  <si>
    <t>70.B</t>
  </si>
  <si>
    <t>Total cap.84, din care:</t>
  </si>
  <si>
    <t>- pentru transport rutier</t>
  </si>
  <si>
    <t>Consolidare podeţe</t>
  </si>
  <si>
    <t>68</t>
  </si>
  <si>
    <t>83</t>
  </si>
  <si>
    <t>CONSILIUL JUDEŢEAN MUREŞ total, din care</t>
  </si>
  <si>
    <t>DIRECŢIA JUDEŢEANĂ PENTRU EVIDENŢA PERSOANEI total, din care:</t>
  </si>
  <si>
    <t>SPJ SALVAMONT total, din care:</t>
  </si>
  <si>
    <t>UNITĂŢI DE CULTURĂ total, din care:</t>
  </si>
  <si>
    <t>BIBLIOTECA JUDEŢEANĂ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</si>
  <si>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</si>
  <si>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</si>
  <si>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</si>
  <si>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</si>
  <si>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Lucrări de restaurare clădire Biblioteca Teleki - secţia de artă şi galeria Ion Vlasiu</t>
  </si>
  <si>
    <t>67.B</t>
  </si>
  <si>
    <t>SF+PT+DE CIA Lunca Mureşului</t>
  </si>
  <si>
    <t>UNITĂŢI SANITARE, din care</t>
  </si>
  <si>
    <t>Reparaţii capitale Clinica Pediatrie</t>
  </si>
  <si>
    <t xml:space="preserve">Reparaţii capitale şi proiect tehnic, bucătărie centrală, sterilizare centrală şi extindere clădire pe 2 nivele pentru activităţi medicale </t>
  </si>
  <si>
    <t xml:space="preserve">Masă operaţii radiologică urologie Spitalul Clinic Judeţean Mureş </t>
  </si>
  <si>
    <t xml:space="preserve">Aparat RX cu braţ C pentru sala de operaţii Spitalul Clinic Judeţean Mureş </t>
  </si>
  <si>
    <t>Reparaţii capitale Clinica Infecţioase I</t>
  </si>
  <si>
    <t>Reparaţii capitale spaţii ambulatoare  şi spaţii Clinica Medicală</t>
  </si>
  <si>
    <t>Reparaţii capitale sistem de încălzire centrală  Clinica de Oncologie</t>
  </si>
  <si>
    <t>Reparaţii capitale clinica Pneumologie</t>
  </si>
  <si>
    <t>Reparaţii capitale Clinica Psihiatrie 1 şi 2, Endocrinologie</t>
  </si>
  <si>
    <t>SF + PT Clinica infectioase I (construirea unei noi sectii pentru Clinica infectioase II)</t>
  </si>
  <si>
    <t xml:space="preserve">SF + PT pentru constructia unui spital cu  S+P+2 nivele </t>
  </si>
  <si>
    <t>Lucrari de separare instalatie alimentare cu gaz din incinta UMF Clinica Pediatrie si Clinica Psihiatrie I-II</t>
  </si>
  <si>
    <t>Sistem climatizare si ventilatie  Laborator Clinica Medicala</t>
  </si>
  <si>
    <t>SPITALUL CLINIC JUDEŢEAN MUREŞ</t>
  </si>
  <si>
    <t>66.C</t>
  </si>
  <si>
    <t xml:space="preserve">SPITALUL MUNICIPAL TÂRNĂVENI </t>
  </si>
  <si>
    <t xml:space="preserve">Reorganizarea laboratorului de radiologie şi imagistică medicală </t>
  </si>
  <si>
    <t xml:space="preserve">Reabilitare sistem de încălzire a spitalului </t>
  </si>
  <si>
    <t>SF Schimbare locaţie  Secţia de Pediatrie</t>
  </si>
  <si>
    <t>Modernizare laborator de analize medicale</t>
  </si>
  <si>
    <t>Proiectare Extindere clădire pentru mutarea secţiei de pediatrie</t>
  </si>
  <si>
    <t xml:space="preserve">Reparaţii capitale Pavilion Central   </t>
  </si>
  <si>
    <t xml:space="preserve">Uşi antiradiaţii plumb </t>
  </si>
  <si>
    <t>Reparaţii capitale  instalaţii apă Ambulatoriu Integrat</t>
  </si>
  <si>
    <t>Repataţii capitale reţea exterioară de apă Spitalul M."Dr.Gh.Marinescu" Tîrnăveni</t>
  </si>
  <si>
    <t>TOTAL CHELTUIELI DE INVESTIŢII 2012</t>
  </si>
  <si>
    <t xml:space="preserve">Consolidare pod DJ 106 km 87+164 </t>
  </si>
  <si>
    <t>Conslidare pod DJ 106 km 93+756</t>
  </si>
  <si>
    <t>Reabilitare DJ 136 - 136A Sg. de Pădure - Bezid</t>
  </si>
  <si>
    <t>Lărgire drum DJ 154J Breaza-Voivodeni-Glodeni km 10+800-13+900</t>
  </si>
  <si>
    <t>Reabilitare DJ 154E Reghin-Solovăstru+Jabeniţa</t>
  </si>
  <si>
    <t>Reabilitare DJ 142D Botorca-Deleni-Băgaciu</t>
  </si>
  <si>
    <t>Autoveicul transport personal şi echipament</t>
  </si>
  <si>
    <t>Reparaţii capitale laborator biomecanică şi banca de os Clinuca Ortopedie</t>
  </si>
  <si>
    <t>Reparaţii capitale compartiment litotritie, radiologie,laborator analize medicale amenajare spatii pentru endocrinologie.</t>
  </si>
  <si>
    <t>Refuncţionalizare  Secţia Ginecologie</t>
  </si>
  <si>
    <t>Ascensor targă Pavilion Central</t>
  </si>
  <si>
    <t>Realizare cameră motorizare subterană pentru ascensor</t>
  </si>
  <si>
    <t>Platformă heliport</t>
  </si>
  <si>
    <t>buget CJM</t>
  </si>
  <si>
    <t>Propuneri 2012</t>
  </si>
  <si>
    <t>Sistem de monitorizare funcţii vitale ATI</t>
  </si>
  <si>
    <t>Instrumentar chirurgical</t>
  </si>
  <si>
    <t>Aspirator secreţii bronşice</t>
  </si>
  <si>
    <t>Aparatură endoscopică urologie</t>
  </si>
  <si>
    <t>Densitometru cu ultrasunete</t>
  </si>
  <si>
    <t>Sistem de încălzire centrală Muzeul de Etnografie</t>
  </si>
  <si>
    <t>Taxe obligatorii aferente lucrărilor de investiţii, avize, acorduri</t>
  </si>
  <si>
    <t>Compresor</t>
  </si>
  <si>
    <t>Instalaţie aer condiţionat 4 săli</t>
  </si>
  <si>
    <t>Lampă UV cu braţ</t>
  </si>
  <si>
    <t>Vană de polipropilenă</t>
  </si>
  <si>
    <t>Secţia de istorie şi arheologie</t>
  </si>
  <si>
    <t>Completare sistem de supraveghere</t>
  </si>
  <si>
    <t>PT Reastaurare Muzeul de Vânătoare Castel Gurgiu</t>
  </si>
  <si>
    <t>PT Montare oglinzi</t>
  </si>
  <si>
    <t>Echipamente de calcul (5 laptop, 15, calculatoare, imprimantă, 3 multifuncţional)</t>
  </si>
  <si>
    <t>Pachete software de proiectare asistată de calculator (CAD) - reactualizare</t>
  </si>
  <si>
    <t xml:space="preserve">Software </t>
  </si>
  <si>
    <t xml:space="preserve">Echipamente de calcul  </t>
  </si>
  <si>
    <t>Programe informatice</t>
  </si>
  <si>
    <t xml:space="preserve">Defibrilator  </t>
  </si>
  <si>
    <t>Restaurare picturi murale Biblioteca Teleki</t>
  </si>
  <si>
    <t>Încălzire centrală filiala Dîmbu Pietros</t>
  </si>
  <si>
    <t>Soft editare video</t>
  </si>
  <si>
    <t>Program informatic bibliotecă</t>
  </si>
  <si>
    <t xml:space="preserve">Instrumente muzicale </t>
  </si>
  <si>
    <t>Reparaţie capitală orgă</t>
  </si>
  <si>
    <t>Autoturism transport persoane 8+1 locuri</t>
  </si>
  <si>
    <t>CIA Glodeni</t>
  </si>
  <si>
    <t xml:space="preserve">SF+PT+DE pentru Reabilitare si recompartimentare corp cladire  - Pavilion principal (Castel ) la CIA Glodeni.                                               </t>
  </si>
  <si>
    <t>SF canalizare</t>
  </si>
  <si>
    <t>Montare a două bariere la parcarea din faţa complexului "Parc"</t>
  </si>
  <si>
    <t>Înlocuire conductă de transport apă Dn 200 mm sat Lechincioara, com Şincai</t>
  </si>
  <si>
    <t>Reamenajare şi recompartimentare CRCDN Ceuaş</t>
  </si>
  <si>
    <t>din care</t>
  </si>
  <si>
    <t>DALI pod km 11+776 DJ 142C</t>
  </si>
  <si>
    <t>Sistem supraveghere</t>
  </si>
  <si>
    <t>Nr. crt.</t>
  </si>
  <si>
    <t>Total cap.51</t>
  </si>
  <si>
    <t>51.A</t>
  </si>
  <si>
    <t>Amenajare şi reabilitare pentru conversie spaţiu, din spaţiu hotelier în spaţiu administrativ</t>
  </si>
  <si>
    <t>51.B</t>
  </si>
  <si>
    <t>51.C</t>
  </si>
  <si>
    <t xml:space="preserve">PT Reparaţii sediu administrativ </t>
  </si>
  <si>
    <t>Reţea de calculatoare (switch, cablare, soft reţea, etc.)</t>
  </si>
  <si>
    <t>Server public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</si>
  <si>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</si>
  <si>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</si>
  <si>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</si>
  <si>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</si>
  <si>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</si>
  <si>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</si>
  <si>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</si>
  <si>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</si>
  <si>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84.C</t>
  </si>
  <si>
    <t>54</t>
  </si>
  <si>
    <t>54.C</t>
  </si>
  <si>
    <t>67.A</t>
  </si>
  <si>
    <t>Clădire birouri şi depozite Muzeul de Ştiinţele Naturii, Horea nr. 24 - execuţie</t>
  </si>
  <si>
    <t>Montare lift la Biblioteca Judeţeană</t>
  </si>
  <si>
    <t>Secţia laborator restaurare conservare</t>
  </si>
  <si>
    <t>Secţia de arheologie</t>
  </si>
  <si>
    <t>Obiecte muzeale</t>
  </si>
  <si>
    <t>Secţia de artă</t>
  </si>
  <si>
    <t>Secţia de etnografie</t>
  </si>
  <si>
    <t>Secţia de ştiinţele naturii</t>
  </si>
  <si>
    <t>Palatul Culturii</t>
  </si>
  <si>
    <t>Castel Gurghiu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</si>
  <si>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</si>
  <si>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</si>
  <si>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</si>
  <si>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</si>
  <si>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68.B</t>
  </si>
  <si>
    <t>CRRN Călugăreni</t>
  </si>
  <si>
    <t>CĂMIN PENTRU PERSOANE VÂRSTNICE IDECIU DE JOS</t>
  </si>
  <si>
    <t>83.C</t>
  </si>
  <si>
    <t>Servicii de proiectare pentru clădirea Camerei Agricole</t>
  </si>
  <si>
    <t>84.A</t>
  </si>
  <si>
    <t xml:space="preserve">Cap.bug. </t>
  </si>
  <si>
    <t>Cofinanţare dotări</t>
  </si>
  <si>
    <t>66.B</t>
  </si>
  <si>
    <t>Buget de stat+V proprii MS</t>
  </si>
  <si>
    <t>Studiu de fezabilitate Devierea drumului comunal DC123-DN15 Chirileu pentru extinderea aeroportului</t>
  </si>
  <si>
    <t>Alte cheltuieli de investiţii aflate în studiu</t>
  </si>
  <si>
    <t>Umidificatoare</t>
  </si>
  <si>
    <t>DGASPC</t>
  </si>
  <si>
    <t>PT+DE Amenajare bucătărie şi sală de mese la CRRN Reghin</t>
  </si>
  <si>
    <t>PT reabilitare şi compartimentare corp clădire pentru amenajare SIRU</t>
  </si>
  <si>
    <t>Alte cheltuieli de investiţii din fondul de dezvoltare şi venituri proprii</t>
  </si>
  <si>
    <t>Fond de dezvoltare şi venituri proprii</t>
  </si>
  <si>
    <t xml:space="preserve">Denumirea obiectivului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</si>
</sst>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[$-418]d\ mmmm\ yyyy"/>
    <numFmt numFmtId="174" formatCode="[$-409]dddd\,\ mmmm\ dd\,\ yyyy"/>
    <numFmt numFmtId="175" formatCode="dd\.mm\.yyyy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49" fontId="3" fillId="4" borderId="10" xfId="54" applyNumberFormat="1" applyFont="1" applyFill="1" applyBorder="1" applyAlignment="1">
      <alignment horizontal="right" vertical="center" wrapText="1"/>
      <protection/>
    </xf>
    <xf numFmtId="49" fontId="3" fillId="4" borderId="10" xfId="54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0" fillId="0" borderId="10" xfId="54" applyNumberFormat="1" applyFont="1" applyFill="1" applyBorder="1" applyAlignment="1">
      <alignment vertical="center" wrapText="1"/>
      <protection/>
    </xf>
    <xf numFmtId="49" fontId="3" fillId="6" borderId="10" xfId="54" applyNumberFormat="1" applyFont="1" applyFill="1" applyBorder="1" applyAlignment="1">
      <alignment vertical="center" wrapText="1"/>
      <protection/>
    </xf>
    <xf numFmtId="3" fontId="2" fillId="6" borderId="10" xfId="54" applyNumberFormat="1" applyFont="1" applyFill="1" applyBorder="1" applyAlignment="1">
      <alignment horizontal="right" vertical="center" wrapText="1"/>
      <protection/>
    </xf>
    <xf numFmtId="0" fontId="4" fillId="22" borderId="10" xfId="0" applyFont="1" applyFill="1" applyBorder="1" applyAlignment="1">
      <alignment vertical="center" wrapText="1"/>
    </xf>
    <xf numFmtId="3" fontId="4" fillId="22" borderId="10" xfId="54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0" fillId="24" borderId="10" xfId="54" applyNumberFormat="1" applyFont="1" applyFill="1" applyBorder="1" applyAlignment="1">
      <alignment horizontal="right" vertical="center" wrapText="1"/>
      <protection/>
    </xf>
    <xf numFmtId="3" fontId="3" fillId="4" borderId="10" xfId="54" applyNumberFormat="1" applyFont="1" applyFill="1" applyBorder="1" applyAlignment="1">
      <alignment vertical="center" wrapText="1"/>
      <protection/>
    </xf>
    <xf numFmtId="49" fontId="0" fillId="24" borderId="10" xfId="54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4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2" fillId="4" borderId="10" xfId="0" applyNumberFormat="1" applyFont="1" applyFill="1" applyBorder="1" applyAlignment="1">
      <alignment horizontal="right" vertical="center" wrapText="1"/>
    </xf>
    <xf numFmtId="0" fontId="5" fillId="23" borderId="11" xfId="0" applyFont="1" applyFill="1" applyBorder="1" applyAlignment="1">
      <alignment horizontal="right" vertical="center" wrapText="1"/>
    </xf>
    <xf numFmtId="0" fontId="5" fillId="23" borderId="11" xfId="0" applyFont="1" applyFill="1" applyBorder="1" applyAlignment="1">
      <alignment horizontal="left" vertical="center" wrapText="1"/>
    </xf>
    <xf numFmtId="3" fontId="5" fillId="23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rmal_Foaie1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0" sqref="H10"/>
    </sheetView>
  </sheetViews>
  <sheetFormatPr defaultColWidth="9.140625" defaultRowHeight="12.75"/>
  <cols>
    <col min="1" max="1" width="4.8515625" style="24" customWidth="1"/>
    <col min="2" max="2" width="5.421875" style="24" customWidth="1"/>
    <col min="3" max="3" width="75.00390625" style="25" customWidth="1"/>
    <col min="4" max="4" width="11.8515625" style="33" customWidth="1"/>
    <col min="5" max="6" width="10.8515625" style="25" customWidth="1"/>
    <col min="7" max="7" width="12.421875" style="25" customWidth="1"/>
    <col min="8" max="16384" width="9.140625" style="33" customWidth="1"/>
  </cols>
  <sheetData>
    <row r="1" spans="1:7" s="32" customFormat="1" ht="13.5" thickBot="1">
      <c r="A1" s="40"/>
      <c r="B1" s="40"/>
      <c r="C1" s="41"/>
      <c r="E1" s="42"/>
      <c r="F1" s="42"/>
      <c r="G1" s="42"/>
    </row>
    <row r="2" spans="1:7" s="32" customFormat="1" ht="15.75" thickBot="1">
      <c r="A2" s="55" t="s">
        <v>101</v>
      </c>
      <c r="B2" s="55" t="s">
        <v>142</v>
      </c>
      <c r="C2" s="55" t="s">
        <v>154</v>
      </c>
      <c r="D2" s="54" t="s">
        <v>63</v>
      </c>
      <c r="E2" s="62" t="s">
        <v>98</v>
      </c>
      <c r="F2" s="61"/>
      <c r="G2" s="58"/>
    </row>
    <row r="3" spans="1:7" s="32" customFormat="1" ht="12.75" customHeight="1">
      <c r="A3" s="56"/>
      <c r="B3" s="56"/>
      <c r="C3" s="56"/>
      <c r="D3" s="59"/>
      <c r="E3" s="63" t="s">
        <v>62</v>
      </c>
      <c r="F3" s="63" t="s">
        <v>145</v>
      </c>
      <c r="G3" s="63" t="s">
        <v>153</v>
      </c>
    </row>
    <row r="4" spans="1:7" s="32" customFormat="1" ht="49.5" customHeight="1" thickBot="1">
      <c r="A4" s="57"/>
      <c r="B4" s="57"/>
      <c r="C4" s="57"/>
      <c r="D4" s="60"/>
      <c r="E4" s="64"/>
      <c r="F4" s="64"/>
      <c r="G4" s="64"/>
    </row>
    <row r="5" spans="1:7" s="43" customFormat="1" ht="13.5" thickBot="1">
      <c r="A5" s="38">
        <v>0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1:7" s="32" customFormat="1" ht="13.5" thickTop="1">
      <c r="A6" s="35"/>
      <c r="B6" s="35"/>
      <c r="C6" s="36" t="s">
        <v>48</v>
      </c>
      <c r="D6" s="37">
        <f>D7+D40+D43+D85+D124+D134+D136+D46</f>
        <v>28611000</v>
      </c>
      <c r="E6" s="37">
        <f>E7+E40+E43+E85+E124+E134+E136+E46</f>
        <v>21731000</v>
      </c>
      <c r="F6" s="37">
        <f>F7+F40+F43+F85+F124+F134+F136+F46</f>
        <v>5608000</v>
      </c>
      <c r="G6" s="37">
        <f>G7+G40+G43+G85+G124+G134+G136+G46</f>
        <v>1272000</v>
      </c>
    </row>
    <row r="7" spans="1:7" s="32" customFormat="1" ht="12.75">
      <c r="A7" s="10"/>
      <c r="B7" s="10"/>
      <c r="C7" s="11" t="s">
        <v>10</v>
      </c>
      <c r="D7" s="1">
        <f>D8+D23+D25+D27</f>
        <v>11199000</v>
      </c>
      <c r="E7" s="1">
        <f>E8+E23+E25+E27</f>
        <v>11199000</v>
      </c>
      <c r="F7" s="1">
        <f>F8+F23+F25+F27</f>
        <v>0</v>
      </c>
      <c r="G7" s="1">
        <f>G8+G23+G25+G27</f>
        <v>0</v>
      </c>
    </row>
    <row r="8" spans="1:7" s="32" customFormat="1" ht="12.75">
      <c r="A8" s="27"/>
      <c r="B8" s="27"/>
      <c r="C8" s="2" t="s">
        <v>102</v>
      </c>
      <c r="D8" s="6">
        <f>SUM(D9:D22)</f>
        <v>7169000</v>
      </c>
      <c r="E8" s="6">
        <f>SUM(E9:E22)</f>
        <v>7169000</v>
      </c>
      <c r="F8" s="6">
        <f>SUM(F9:F22)</f>
        <v>0</v>
      </c>
      <c r="G8" s="6">
        <f>SUM(G9:G22)</f>
        <v>0</v>
      </c>
    </row>
    <row r="9" spans="1:7" s="32" customFormat="1" ht="12.75" customHeight="1">
      <c r="A9" s="26">
        <v>1</v>
      </c>
      <c r="B9" s="26" t="s">
        <v>103</v>
      </c>
      <c r="C9" s="3" t="s">
        <v>104</v>
      </c>
      <c r="D9" s="4">
        <f aca="true" t="shared" si="0" ref="D9:D22">E9+G9+F9</f>
        <v>1948000</v>
      </c>
      <c r="E9" s="4">
        <v>1948000</v>
      </c>
      <c r="F9" s="4"/>
      <c r="G9" s="4"/>
    </row>
    <row r="10" spans="1:7" s="32" customFormat="1" ht="12.75">
      <c r="A10" s="26">
        <v>2</v>
      </c>
      <c r="B10" s="26" t="s">
        <v>105</v>
      </c>
      <c r="C10" s="3" t="s">
        <v>108</v>
      </c>
      <c r="D10" s="4">
        <f t="shared" si="0"/>
        <v>16000</v>
      </c>
      <c r="E10" s="4">
        <v>16000</v>
      </c>
      <c r="F10" s="4"/>
      <c r="G10" s="4"/>
    </row>
    <row r="11" spans="1:7" s="32" customFormat="1" ht="12.75">
      <c r="A11" s="26">
        <v>3</v>
      </c>
      <c r="B11" s="26" t="s">
        <v>106</v>
      </c>
      <c r="C11" s="3" t="s">
        <v>107</v>
      </c>
      <c r="D11" s="4">
        <f t="shared" si="0"/>
        <v>150000</v>
      </c>
      <c r="E11" s="4">
        <v>150000</v>
      </c>
      <c r="F11" s="4"/>
      <c r="G11" s="4"/>
    </row>
    <row r="12" spans="1:7" s="32" customFormat="1" ht="12.75">
      <c r="A12" s="26">
        <v>4</v>
      </c>
      <c r="B12" s="26" t="s">
        <v>106</v>
      </c>
      <c r="C12" s="3" t="s">
        <v>109</v>
      </c>
      <c r="D12" s="4">
        <f t="shared" si="0"/>
        <v>28000</v>
      </c>
      <c r="E12" s="4">
        <v>28000</v>
      </c>
      <c r="F12" s="4"/>
      <c r="G12" s="4"/>
    </row>
    <row r="13" spans="1:7" s="32" customFormat="1" ht="12.75">
      <c r="A13" s="26">
        <v>5</v>
      </c>
      <c r="B13" s="26" t="s">
        <v>106</v>
      </c>
      <c r="C13" s="3" t="s">
        <v>79</v>
      </c>
      <c r="D13" s="4">
        <f t="shared" si="0"/>
        <v>152000</v>
      </c>
      <c r="E13" s="4">
        <v>152000</v>
      </c>
      <c r="F13" s="4"/>
      <c r="G13" s="4"/>
    </row>
    <row r="14" spans="1:7" s="32" customFormat="1" ht="12.75">
      <c r="A14" s="26">
        <v>6</v>
      </c>
      <c r="B14" s="26" t="s">
        <v>106</v>
      </c>
      <c r="C14" s="5" t="s">
        <v>80</v>
      </c>
      <c r="D14" s="4">
        <f t="shared" si="0"/>
        <v>4000</v>
      </c>
      <c r="E14" s="4">
        <v>4000</v>
      </c>
      <c r="F14" s="4"/>
      <c r="G14" s="4"/>
    </row>
    <row r="15" spans="1:7" s="32" customFormat="1" ht="12.75">
      <c r="A15" s="26">
        <v>7</v>
      </c>
      <c r="B15" s="26" t="s">
        <v>106</v>
      </c>
      <c r="C15" s="5" t="s">
        <v>81</v>
      </c>
      <c r="D15" s="4">
        <f t="shared" si="0"/>
        <v>40000</v>
      </c>
      <c r="E15" s="4">
        <v>40000</v>
      </c>
      <c r="F15" s="4"/>
      <c r="G15" s="4"/>
    </row>
    <row r="16" spans="1:7" s="32" customFormat="1" ht="12.75">
      <c r="A16" s="26">
        <v>8</v>
      </c>
      <c r="B16" s="26" t="s">
        <v>106</v>
      </c>
      <c r="C16" s="3" t="s">
        <v>110</v>
      </c>
      <c r="D16" s="4">
        <f t="shared" si="0"/>
        <v>26000</v>
      </c>
      <c r="E16" s="4">
        <v>26000</v>
      </c>
      <c r="F16" s="4"/>
      <c r="G16" s="4"/>
    </row>
    <row r="17" spans="1:7" s="32" customFormat="1" ht="12.75">
      <c r="A17" s="26">
        <v>9</v>
      </c>
      <c r="B17" s="26" t="s">
        <v>106</v>
      </c>
      <c r="C17" s="3" t="s">
        <v>111</v>
      </c>
      <c r="D17" s="4">
        <f t="shared" si="0"/>
        <v>292000</v>
      </c>
      <c r="E17" s="4">
        <v>292000</v>
      </c>
      <c r="F17" s="4"/>
      <c r="G17" s="4"/>
    </row>
    <row r="18" spans="1:7" s="32" customFormat="1" ht="12.75">
      <c r="A18" s="26">
        <v>10</v>
      </c>
      <c r="B18" s="26" t="s">
        <v>106</v>
      </c>
      <c r="C18" s="3" t="s">
        <v>3</v>
      </c>
      <c r="D18" s="4">
        <f t="shared" si="0"/>
        <v>20000</v>
      </c>
      <c r="E18" s="4">
        <v>20000</v>
      </c>
      <c r="F18" s="4"/>
      <c r="G18" s="4"/>
    </row>
    <row r="19" spans="1:7" s="32" customFormat="1" ht="12.75">
      <c r="A19" s="26">
        <v>11</v>
      </c>
      <c r="B19" s="26" t="s">
        <v>106</v>
      </c>
      <c r="C19" s="5" t="s">
        <v>112</v>
      </c>
      <c r="D19" s="4">
        <f t="shared" si="0"/>
        <v>150000</v>
      </c>
      <c r="E19" s="4">
        <v>150000</v>
      </c>
      <c r="F19" s="4"/>
      <c r="G19" s="4"/>
    </row>
    <row r="20" spans="1:7" s="32" customFormat="1" ht="12.75">
      <c r="A20" s="26">
        <v>12</v>
      </c>
      <c r="B20" s="26" t="s">
        <v>106</v>
      </c>
      <c r="C20" s="5" t="s">
        <v>113</v>
      </c>
      <c r="D20" s="4">
        <f t="shared" si="0"/>
        <v>21000</v>
      </c>
      <c r="E20" s="4">
        <v>21000</v>
      </c>
      <c r="F20" s="4"/>
      <c r="G20" s="4"/>
    </row>
    <row r="21" spans="1:7" s="32" customFormat="1" ht="12.75">
      <c r="A21" s="26">
        <v>13</v>
      </c>
      <c r="B21" s="26" t="s">
        <v>106</v>
      </c>
      <c r="C21" s="5" t="s">
        <v>95</v>
      </c>
      <c r="D21" s="4">
        <f t="shared" si="0"/>
        <v>29000</v>
      </c>
      <c r="E21" s="4">
        <v>29000</v>
      </c>
      <c r="F21" s="4"/>
      <c r="G21" s="4"/>
    </row>
    <row r="22" spans="1:7" s="32" customFormat="1" ht="12.75">
      <c r="A22" s="26">
        <v>14</v>
      </c>
      <c r="B22" s="26"/>
      <c r="C22" s="5" t="s">
        <v>147</v>
      </c>
      <c r="D22" s="4">
        <f t="shared" si="0"/>
        <v>4293000</v>
      </c>
      <c r="E22" s="4">
        <f>3253000+1040000</f>
        <v>4293000</v>
      </c>
      <c r="F22" s="4"/>
      <c r="G22" s="4"/>
    </row>
    <row r="23" spans="1:7" s="32" customFormat="1" ht="12.75">
      <c r="A23" s="27"/>
      <c r="B23" s="27"/>
      <c r="C23" s="8" t="s">
        <v>114</v>
      </c>
      <c r="D23" s="9">
        <f>SUM(D24:D24)</f>
        <v>70000</v>
      </c>
      <c r="E23" s="9">
        <f>SUM(E24:E24)</f>
        <v>70000</v>
      </c>
      <c r="F23" s="9">
        <f>SUM(F24:F24)</f>
        <v>0</v>
      </c>
      <c r="G23" s="9">
        <f>SUM(G24:G24)</f>
        <v>0</v>
      </c>
    </row>
    <row r="24" spans="1:7" s="32" customFormat="1" ht="12.75">
      <c r="A24" s="26">
        <v>15</v>
      </c>
      <c r="B24" s="26" t="s">
        <v>115</v>
      </c>
      <c r="C24" s="7" t="s">
        <v>116</v>
      </c>
      <c r="D24" s="4">
        <f>E24+G24+F24</f>
        <v>70000</v>
      </c>
      <c r="E24" s="4">
        <v>70000</v>
      </c>
      <c r="F24" s="4"/>
      <c r="G24" s="4"/>
    </row>
    <row r="25" spans="1:7" s="32" customFormat="1" ht="12.75">
      <c r="A25" s="27"/>
      <c r="B25" s="27"/>
      <c r="C25" s="8" t="s">
        <v>117</v>
      </c>
      <c r="D25" s="6">
        <f>SUM(D26:D26)</f>
        <v>423000</v>
      </c>
      <c r="E25" s="6">
        <f>SUM(E26:E26)</f>
        <v>423000</v>
      </c>
      <c r="F25" s="6">
        <f>SUM(F26:F26)</f>
        <v>0</v>
      </c>
      <c r="G25" s="6">
        <f>SUM(G26:G26)</f>
        <v>0</v>
      </c>
    </row>
    <row r="26" spans="1:7" s="32" customFormat="1" ht="12.75">
      <c r="A26" s="26">
        <v>16</v>
      </c>
      <c r="B26" s="26" t="s">
        <v>4</v>
      </c>
      <c r="C26" s="7" t="s">
        <v>96</v>
      </c>
      <c r="D26" s="4">
        <f>E26+G26+F26</f>
        <v>423000</v>
      </c>
      <c r="E26" s="4">
        <f>423000</f>
        <v>423000</v>
      </c>
      <c r="F26" s="4"/>
      <c r="G26" s="4"/>
    </row>
    <row r="27" spans="1:7" s="32" customFormat="1" ht="12.75">
      <c r="A27" s="27"/>
      <c r="B27" s="27"/>
      <c r="C27" s="8" t="s">
        <v>5</v>
      </c>
      <c r="D27" s="6">
        <f>D28</f>
        <v>3537000</v>
      </c>
      <c r="E27" s="6">
        <f>E28</f>
        <v>3537000</v>
      </c>
      <c r="F27" s="6">
        <f>F28</f>
        <v>0</v>
      </c>
      <c r="G27" s="6">
        <f>G28</f>
        <v>0</v>
      </c>
    </row>
    <row r="28" spans="1:7" s="32" customFormat="1" ht="12.75">
      <c r="A28" s="27"/>
      <c r="B28" s="27"/>
      <c r="C28" s="39" t="s">
        <v>6</v>
      </c>
      <c r="D28" s="6">
        <f>SUM(D29:D39)</f>
        <v>3537000</v>
      </c>
      <c r="E28" s="6">
        <f>SUM(E29:E39)</f>
        <v>3537000</v>
      </c>
      <c r="F28" s="6">
        <f>SUM(F29:F39)</f>
        <v>0</v>
      </c>
      <c r="G28" s="6">
        <f>SUM(G29:G39)</f>
        <v>0</v>
      </c>
    </row>
    <row r="29" spans="1:7" s="32" customFormat="1" ht="12.75">
      <c r="A29" s="26">
        <v>17</v>
      </c>
      <c r="B29" s="26" t="s">
        <v>141</v>
      </c>
      <c r="C29" s="3" t="s">
        <v>51</v>
      </c>
      <c r="D29" s="4">
        <f aca="true" t="shared" si="1" ref="D29:D39">E29+G29+F29</f>
        <v>800000</v>
      </c>
      <c r="E29" s="4">
        <v>800000</v>
      </c>
      <c r="F29" s="4"/>
      <c r="G29" s="4"/>
    </row>
    <row r="30" spans="1:7" s="32" customFormat="1" ht="12.75">
      <c r="A30" s="26">
        <v>18</v>
      </c>
      <c r="B30" s="26" t="s">
        <v>141</v>
      </c>
      <c r="C30" s="3" t="s">
        <v>52</v>
      </c>
      <c r="D30" s="4">
        <f t="shared" si="1"/>
        <v>500000</v>
      </c>
      <c r="E30" s="4">
        <v>500000</v>
      </c>
      <c r="F30" s="4"/>
      <c r="G30" s="4"/>
    </row>
    <row r="31" spans="1:7" s="32" customFormat="1" ht="12.75">
      <c r="A31" s="26">
        <v>19</v>
      </c>
      <c r="B31" s="26" t="s">
        <v>141</v>
      </c>
      <c r="C31" s="3" t="s">
        <v>53</v>
      </c>
      <c r="D31" s="4">
        <f t="shared" si="1"/>
        <v>150000</v>
      </c>
      <c r="E31" s="4">
        <v>150000</v>
      </c>
      <c r="F31" s="4"/>
      <c r="G31" s="4"/>
    </row>
    <row r="32" spans="1:7" s="32" customFormat="1" ht="12.75">
      <c r="A32" s="26">
        <v>20</v>
      </c>
      <c r="B32" s="26" t="s">
        <v>141</v>
      </c>
      <c r="C32" s="3" t="s">
        <v>54</v>
      </c>
      <c r="D32" s="4">
        <f t="shared" si="1"/>
        <v>150000</v>
      </c>
      <c r="E32" s="4">
        <v>150000</v>
      </c>
      <c r="F32" s="4"/>
      <c r="G32" s="4"/>
    </row>
    <row r="33" spans="1:7" s="32" customFormat="1" ht="12.75">
      <c r="A33" s="26">
        <v>21</v>
      </c>
      <c r="B33" s="26" t="s">
        <v>2</v>
      </c>
      <c r="C33" s="3" t="s">
        <v>1</v>
      </c>
      <c r="D33" s="4">
        <f t="shared" si="1"/>
        <v>100000</v>
      </c>
      <c r="E33" s="4">
        <v>100000</v>
      </c>
      <c r="F33" s="4"/>
      <c r="G33" s="4"/>
    </row>
    <row r="34" spans="1:7" s="52" customFormat="1" ht="12.75">
      <c r="A34" s="26">
        <v>22</v>
      </c>
      <c r="B34" s="49" t="s">
        <v>118</v>
      </c>
      <c r="C34" s="50" t="s">
        <v>49</v>
      </c>
      <c r="D34" s="4">
        <f t="shared" si="1"/>
        <v>450000</v>
      </c>
      <c r="E34" s="51">
        <v>450000</v>
      </c>
      <c r="F34" s="51"/>
      <c r="G34" s="51"/>
    </row>
    <row r="35" spans="1:7" s="52" customFormat="1" ht="12.75">
      <c r="A35" s="26">
        <v>23</v>
      </c>
      <c r="B35" s="49" t="s">
        <v>118</v>
      </c>
      <c r="C35" s="50" t="s">
        <v>50</v>
      </c>
      <c r="D35" s="4">
        <f t="shared" si="1"/>
        <v>500000</v>
      </c>
      <c r="E35" s="51">
        <v>500000</v>
      </c>
      <c r="F35" s="51"/>
      <c r="G35" s="51"/>
    </row>
    <row r="36" spans="1:7" s="52" customFormat="1" ht="12.75">
      <c r="A36" s="26">
        <v>24</v>
      </c>
      <c r="B36" s="49" t="s">
        <v>118</v>
      </c>
      <c r="C36" s="50" t="s">
        <v>7</v>
      </c>
      <c r="D36" s="4">
        <f t="shared" si="1"/>
        <v>50000</v>
      </c>
      <c r="E36" s="51">
        <v>50000</v>
      </c>
      <c r="F36" s="51"/>
      <c r="G36" s="51"/>
    </row>
    <row r="37" spans="1:7" s="32" customFormat="1" ht="12.75">
      <c r="A37" s="26">
        <v>25</v>
      </c>
      <c r="B37" s="26" t="s">
        <v>118</v>
      </c>
      <c r="C37" s="3" t="s">
        <v>0</v>
      </c>
      <c r="D37" s="4">
        <f t="shared" si="1"/>
        <v>746000</v>
      </c>
      <c r="E37" s="4">
        <v>746000</v>
      </c>
      <c r="F37" s="4"/>
      <c r="G37" s="4"/>
    </row>
    <row r="38" spans="1:7" s="32" customFormat="1" ht="25.5">
      <c r="A38" s="26">
        <v>26</v>
      </c>
      <c r="B38" s="26" t="s">
        <v>118</v>
      </c>
      <c r="C38" s="3" t="s">
        <v>146</v>
      </c>
      <c r="D38" s="4">
        <f t="shared" si="1"/>
        <v>80000</v>
      </c>
      <c r="E38" s="4">
        <v>80000</v>
      </c>
      <c r="F38" s="4"/>
      <c r="G38" s="4"/>
    </row>
    <row r="39" spans="1:7" s="32" customFormat="1" ht="12.75">
      <c r="A39" s="26">
        <v>27</v>
      </c>
      <c r="B39" s="26" t="s">
        <v>118</v>
      </c>
      <c r="C39" s="3" t="s">
        <v>99</v>
      </c>
      <c r="D39" s="4">
        <f t="shared" si="1"/>
        <v>11000</v>
      </c>
      <c r="E39" s="4">
        <v>11000</v>
      </c>
      <c r="F39" s="4"/>
      <c r="G39" s="4"/>
    </row>
    <row r="40" spans="1:7" s="32" customFormat="1" ht="12.75">
      <c r="A40" s="10"/>
      <c r="B40" s="10" t="s">
        <v>119</v>
      </c>
      <c r="C40" s="11" t="s">
        <v>11</v>
      </c>
      <c r="D40" s="1">
        <f>SUM(D41:D42)</f>
        <v>25000</v>
      </c>
      <c r="E40" s="1">
        <f>SUM(E41:E42)</f>
        <v>25000</v>
      </c>
      <c r="F40" s="1">
        <f>SUM(F41:F42)</f>
        <v>0</v>
      </c>
      <c r="G40" s="1">
        <f>SUM(G41:G42)</f>
        <v>0</v>
      </c>
    </row>
    <row r="41" spans="1:7" s="32" customFormat="1" ht="12.75">
      <c r="A41" s="26">
        <v>1</v>
      </c>
      <c r="B41" s="26" t="s">
        <v>120</v>
      </c>
      <c r="C41" s="12" t="s">
        <v>82</v>
      </c>
      <c r="D41" s="4">
        <f>E41+G41+F41</f>
        <v>20000</v>
      </c>
      <c r="E41" s="4">
        <v>20000</v>
      </c>
      <c r="F41" s="4"/>
      <c r="G41" s="4"/>
    </row>
    <row r="42" spans="1:7" s="32" customFormat="1" ht="12.75">
      <c r="A42" s="26">
        <v>2</v>
      </c>
      <c r="B42" s="26" t="s">
        <v>120</v>
      </c>
      <c r="C42" s="12" t="s">
        <v>83</v>
      </c>
      <c r="D42" s="4">
        <f>E42+G42+F42</f>
        <v>5000</v>
      </c>
      <c r="E42" s="4">
        <v>5000</v>
      </c>
      <c r="F42" s="4"/>
      <c r="G42" s="4"/>
    </row>
    <row r="43" spans="1:7" s="32" customFormat="1" ht="12.75">
      <c r="A43" s="10"/>
      <c r="B43" s="10" t="s">
        <v>119</v>
      </c>
      <c r="C43" s="11" t="s">
        <v>12</v>
      </c>
      <c r="D43" s="13">
        <f>SUM(D44:D45)</f>
        <v>57000</v>
      </c>
      <c r="E43" s="13">
        <f>SUM(E44:E45)</f>
        <v>57000</v>
      </c>
      <c r="F43" s="13">
        <f>SUM(F44:F45)</f>
        <v>0</v>
      </c>
      <c r="G43" s="13">
        <f>SUM(G44:G45)</f>
        <v>0</v>
      </c>
    </row>
    <row r="44" spans="1:7" s="32" customFormat="1" ht="12.75">
      <c r="A44" s="26">
        <v>1</v>
      </c>
      <c r="B44" s="26" t="s">
        <v>120</v>
      </c>
      <c r="C44" s="12" t="s">
        <v>55</v>
      </c>
      <c r="D44" s="4">
        <f>E44+G44+F44</f>
        <v>50000</v>
      </c>
      <c r="E44" s="4">
        <v>50000</v>
      </c>
      <c r="F44" s="4"/>
      <c r="G44" s="4"/>
    </row>
    <row r="45" spans="1:7" s="32" customFormat="1" ht="12.75">
      <c r="A45" s="26">
        <v>2</v>
      </c>
      <c r="B45" s="26" t="s">
        <v>120</v>
      </c>
      <c r="C45" s="12" t="s">
        <v>84</v>
      </c>
      <c r="D45" s="4">
        <f>E45+G45+F45</f>
        <v>7000</v>
      </c>
      <c r="E45" s="4">
        <v>7000</v>
      </c>
      <c r="F45" s="4"/>
      <c r="G45" s="4"/>
    </row>
    <row r="46" spans="1:7" s="32" customFormat="1" ht="12.75">
      <c r="A46" s="28"/>
      <c r="B46" s="28"/>
      <c r="C46" s="15" t="s">
        <v>22</v>
      </c>
      <c r="D46" s="16">
        <f>D47+D65</f>
        <v>11448000</v>
      </c>
      <c r="E46" s="16">
        <f>E47+E65</f>
        <v>4568000</v>
      </c>
      <c r="F46" s="16">
        <f>F47+F65</f>
        <v>5608000</v>
      </c>
      <c r="G46" s="16">
        <f>G47+G65</f>
        <v>1272000</v>
      </c>
    </row>
    <row r="47" spans="1:7" s="32" customFormat="1" ht="12.75">
      <c r="A47" s="29"/>
      <c r="B47" s="29">
        <v>66</v>
      </c>
      <c r="C47" s="17" t="s">
        <v>36</v>
      </c>
      <c r="D47" s="18">
        <f>SUM(D48:D64)</f>
        <v>9656000</v>
      </c>
      <c r="E47" s="18">
        <f>SUM(E48:E64)</f>
        <v>3068000</v>
      </c>
      <c r="F47" s="18">
        <f>SUM(F48:F64)</f>
        <v>5608000</v>
      </c>
      <c r="G47" s="18">
        <f>SUM(G48:G64)</f>
        <v>980000</v>
      </c>
    </row>
    <row r="48" spans="1:7" s="32" customFormat="1" ht="12.75">
      <c r="A48" s="26">
        <v>1</v>
      </c>
      <c r="B48" s="26" t="s">
        <v>37</v>
      </c>
      <c r="C48" s="14" t="s">
        <v>23</v>
      </c>
      <c r="D48" s="4">
        <f aca="true" t="shared" si="2" ref="D48:D64">E48+G48+F48</f>
        <v>7000</v>
      </c>
      <c r="E48" s="4">
        <v>7000</v>
      </c>
      <c r="F48" s="4"/>
      <c r="G48" s="4"/>
    </row>
    <row r="49" spans="1:7" s="32" customFormat="1" ht="25.5">
      <c r="A49" s="26">
        <v>2</v>
      </c>
      <c r="B49" s="26" t="s">
        <v>37</v>
      </c>
      <c r="C49" s="14" t="s">
        <v>24</v>
      </c>
      <c r="D49" s="4">
        <f t="shared" si="2"/>
        <v>6730000</v>
      </c>
      <c r="E49" s="4">
        <v>1122000</v>
      </c>
      <c r="F49" s="4">
        <v>5608000</v>
      </c>
      <c r="G49" s="4"/>
    </row>
    <row r="50" spans="1:7" s="32" customFormat="1" ht="12.75">
      <c r="A50" s="26">
        <v>3</v>
      </c>
      <c r="B50" s="26" t="s">
        <v>37</v>
      </c>
      <c r="C50" s="14" t="s">
        <v>25</v>
      </c>
      <c r="D50" s="4">
        <f t="shared" si="2"/>
        <v>10000</v>
      </c>
      <c r="E50" s="4">
        <v>10000</v>
      </c>
      <c r="F50" s="4"/>
      <c r="G50" s="4"/>
    </row>
    <row r="51" spans="1:7" s="32" customFormat="1" ht="12.75">
      <c r="A51" s="26">
        <v>4</v>
      </c>
      <c r="B51" s="26" t="s">
        <v>37</v>
      </c>
      <c r="C51" s="14" t="s">
        <v>26</v>
      </c>
      <c r="D51" s="4">
        <f t="shared" si="2"/>
        <v>13000</v>
      </c>
      <c r="E51" s="4">
        <v>13000</v>
      </c>
      <c r="F51" s="4"/>
      <c r="G51" s="4"/>
    </row>
    <row r="52" spans="1:7" s="32" customFormat="1" ht="12.75">
      <c r="A52" s="26">
        <v>5</v>
      </c>
      <c r="B52" s="26" t="s">
        <v>37</v>
      </c>
      <c r="C52" s="14" t="s">
        <v>27</v>
      </c>
      <c r="D52" s="4">
        <f t="shared" si="2"/>
        <v>60000</v>
      </c>
      <c r="E52" s="4">
        <v>60000</v>
      </c>
      <c r="F52" s="4"/>
      <c r="G52" s="4"/>
    </row>
    <row r="53" spans="1:7" s="32" customFormat="1" ht="12.75">
      <c r="A53" s="26">
        <v>6</v>
      </c>
      <c r="B53" s="26" t="s">
        <v>37</v>
      </c>
      <c r="C53" s="14" t="s">
        <v>56</v>
      </c>
      <c r="D53" s="4">
        <f t="shared" si="2"/>
        <v>50000</v>
      </c>
      <c r="E53" s="4">
        <v>50000</v>
      </c>
      <c r="F53" s="4"/>
      <c r="G53" s="4"/>
    </row>
    <row r="54" spans="1:7" s="32" customFormat="1" ht="12.75">
      <c r="A54" s="26">
        <v>7</v>
      </c>
      <c r="B54" s="26" t="s">
        <v>37</v>
      </c>
      <c r="C54" s="14" t="s">
        <v>28</v>
      </c>
      <c r="D54" s="4">
        <f t="shared" si="2"/>
        <v>28000</v>
      </c>
      <c r="E54" s="4">
        <v>28000</v>
      </c>
      <c r="F54" s="4"/>
      <c r="G54" s="4"/>
    </row>
    <row r="55" spans="1:7" s="32" customFormat="1" ht="12.75">
      <c r="A55" s="26">
        <v>8</v>
      </c>
      <c r="B55" s="26" t="s">
        <v>37</v>
      </c>
      <c r="C55" s="14" t="s">
        <v>29</v>
      </c>
      <c r="D55" s="4">
        <f t="shared" si="2"/>
        <v>9000</v>
      </c>
      <c r="E55" s="4">
        <v>9000</v>
      </c>
      <c r="F55" s="4"/>
      <c r="G55" s="4"/>
    </row>
    <row r="56" spans="1:7" s="32" customFormat="1" ht="25.5">
      <c r="A56" s="26">
        <v>9</v>
      </c>
      <c r="B56" s="26" t="s">
        <v>37</v>
      </c>
      <c r="C56" s="14" t="s">
        <v>57</v>
      </c>
      <c r="D56" s="4">
        <f t="shared" si="2"/>
        <v>35000</v>
      </c>
      <c r="E56" s="4">
        <v>35000</v>
      </c>
      <c r="F56" s="4"/>
      <c r="G56" s="4"/>
    </row>
    <row r="57" spans="1:7" s="32" customFormat="1" ht="12.75">
      <c r="A57" s="26">
        <v>10</v>
      </c>
      <c r="B57" s="26" t="s">
        <v>37</v>
      </c>
      <c r="C57" s="14" t="s">
        <v>30</v>
      </c>
      <c r="D57" s="4">
        <f t="shared" si="2"/>
        <v>6000</v>
      </c>
      <c r="E57" s="4">
        <v>6000</v>
      </c>
      <c r="F57" s="4"/>
      <c r="G57" s="4"/>
    </row>
    <row r="58" spans="1:7" s="32" customFormat="1" ht="12.75">
      <c r="A58" s="26">
        <v>11</v>
      </c>
      <c r="B58" s="26" t="s">
        <v>37</v>
      </c>
      <c r="C58" s="14" t="s">
        <v>31</v>
      </c>
      <c r="D58" s="4">
        <f t="shared" si="2"/>
        <v>30000</v>
      </c>
      <c r="E58" s="4">
        <v>30000</v>
      </c>
      <c r="F58" s="4"/>
      <c r="G58" s="4"/>
    </row>
    <row r="59" spans="1:7" s="32" customFormat="1" ht="12.75">
      <c r="A59" s="26">
        <v>12</v>
      </c>
      <c r="B59" s="26" t="s">
        <v>37</v>
      </c>
      <c r="C59" s="14" t="s">
        <v>32</v>
      </c>
      <c r="D59" s="4">
        <f t="shared" si="2"/>
        <v>350000</v>
      </c>
      <c r="E59" s="4">
        <v>350000</v>
      </c>
      <c r="F59" s="4"/>
      <c r="G59" s="4"/>
    </row>
    <row r="60" spans="1:7" s="32" customFormat="1" ht="12.75">
      <c r="A60" s="26">
        <v>13</v>
      </c>
      <c r="B60" s="26" t="s">
        <v>37</v>
      </c>
      <c r="C60" s="14" t="s">
        <v>33</v>
      </c>
      <c r="D60" s="4">
        <f t="shared" si="2"/>
        <v>400000</v>
      </c>
      <c r="E60" s="4">
        <v>400000</v>
      </c>
      <c r="F60" s="4"/>
      <c r="G60" s="4"/>
    </row>
    <row r="61" spans="1:7" s="32" customFormat="1" ht="25.5">
      <c r="A61" s="26">
        <v>14</v>
      </c>
      <c r="B61" s="26" t="s">
        <v>37</v>
      </c>
      <c r="C61" s="14" t="s">
        <v>34</v>
      </c>
      <c r="D61" s="4">
        <f t="shared" si="2"/>
        <v>150000</v>
      </c>
      <c r="E61" s="4">
        <v>150000</v>
      </c>
      <c r="F61" s="4"/>
      <c r="G61" s="4"/>
    </row>
    <row r="62" spans="1:7" s="32" customFormat="1" ht="12.75">
      <c r="A62" s="26">
        <v>15</v>
      </c>
      <c r="B62" s="26" t="s">
        <v>37</v>
      </c>
      <c r="C62" s="14" t="s">
        <v>35</v>
      </c>
      <c r="D62" s="4">
        <f t="shared" si="2"/>
        <v>40000</v>
      </c>
      <c r="E62" s="4">
        <v>40000</v>
      </c>
      <c r="F62" s="4"/>
      <c r="G62" s="4"/>
    </row>
    <row r="63" spans="1:7" s="32" customFormat="1" ht="12.75">
      <c r="A63" s="26">
        <v>16</v>
      </c>
      <c r="B63" s="26" t="s">
        <v>37</v>
      </c>
      <c r="C63" s="14" t="s">
        <v>143</v>
      </c>
      <c r="D63" s="4">
        <f t="shared" si="2"/>
        <v>758000</v>
      </c>
      <c r="E63" s="4">
        <v>758000</v>
      </c>
      <c r="F63" s="4"/>
      <c r="G63" s="4"/>
    </row>
    <row r="64" spans="1:7" s="32" customFormat="1" ht="12.75">
      <c r="A64" s="26">
        <v>17</v>
      </c>
      <c r="B64" s="26" t="s">
        <v>37</v>
      </c>
      <c r="C64" s="14" t="s">
        <v>152</v>
      </c>
      <c r="D64" s="4">
        <f t="shared" si="2"/>
        <v>980000</v>
      </c>
      <c r="E64" s="4"/>
      <c r="F64" s="4"/>
      <c r="G64" s="4">
        <v>980000</v>
      </c>
    </row>
    <row r="65" spans="1:7" s="32" customFormat="1" ht="12.75">
      <c r="A65" s="29"/>
      <c r="B65" s="29">
        <v>66</v>
      </c>
      <c r="C65" s="17" t="s">
        <v>38</v>
      </c>
      <c r="D65" s="18">
        <f>SUM(D66:D84)</f>
        <v>1792000</v>
      </c>
      <c r="E65" s="18">
        <f>SUM(E66:E84)</f>
        <v>1500000</v>
      </c>
      <c r="F65" s="18">
        <f>SUM(F66:F84)</f>
        <v>0</v>
      </c>
      <c r="G65" s="18">
        <f>SUM(G66:G84)</f>
        <v>292000</v>
      </c>
    </row>
    <row r="66" spans="1:7" s="32" customFormat="1" ht="12.75">
      <c r="A66" s="26">
        <v>1</v>
      </c>
      <c r="B66" s="26" t="s">
        <v>144</v>
      </c>
      <c r="C66" s="14" t="s">
        <v>60</v>
      </c>
      <c r="D66" s="4">
        <f aca="true" t="shared" si="3" ref="D66:D84">E66+G66+F66</f>
        <v>20000</v>
      </c>
      <c r="E66" s="4">
        <v>20000</v>
      </c>
      <c r="F66" s="4"/>
      <c r="G66" s="4"/>
    </row>
    <row r="67" spans="1:7" s="32" customFormat="1" ht="12.75">
      <c r="A67" s="26">
        <v>2</v>
      </c>
      <c r="B67" s="26" t="s">
        <v>37</v>
      </c>
      <c r="C67" s="14" t="s">
        <v>39</v>
      </c>
      <c r="D67" s="4">
        <f t="shared" si="3"/>
        <v>80000</v>
      </c>
      <c r="E67" s="4">
        <v>80000</v>
      </c>
      <c r="F67" s="4"/>
      <c r="G67" s="4"/>
    </row>
    <row r="68" spans="1:7" s="32" customFormat="1" ht="12.75">
      <c r="A68" s="26">
        <v>3</v>
      </c>
      <c r="B68" s="26" t="s">
        <v>37</v>
      </c>
      <c r="C68" s="14" t="s">
        <v>40</v>
      </c>
      <c r="D68" s="4">
        <f t="shared" si="3"/>
        <v>135000</v>
      </c>
      <c r="E68" s="4">
        <v>135000</v>
      </c>
      <c r="F68" s="4"/>
      <c r="G68" s="4"/>
    </row>
    <row r="69" spans="1:7" s="32" customFormat="1" ht="12.75">
      <c r="A69" s="26">
        <v>4</v>
      </c>
      <c r="B69" s="26" t="s">
        <v>37</v>
      </c>
      <c r="C69" s="14" t="s">
        <v>58</v>
      </c>
      <c r="D69" s="4">
        <f t="shared" si="3"/>
        <v>260000</v>
      </c>
      <c r="E69" s="4">
        <v>260000</v>
      </c>
      <c r="F69" s="4"/>
      <c r="G69" s="4"/>
    </row>
    <row r="70" spans="1:7" s="32" customFormat="1" ht="12.75">
      <c r="A70" s="26">
        <v>5</v>
      </c>
      <c r="B70" s="26" t="s">
        <v>37</v>
      </c>
      <c r="C70" s="14" t="s">
        <v>41</v>
      </c>
      <c r="D70" s="4">
        <f t="shared" si="3"/>
        <v>20000</v>
      </c>
      <c r="E70" s="4">
        <v>20000</v>
      </c>
      <c r="F70" s="4"/>
      <c r="G70" s="4"/>
    </row>
    <row r="71" spans="1:7" s="32" customFormat="1" ht="12.75">
      <c r="A71" s="26">
        <v>6</v>
      </c>
      <c r="B71" s="26" t="s">
        <v>37</v>
      </c>
      <c r="C71" s="14" t="s">
        <v>42</v>
      </c>
      <c r="D71" s="4">
        <f t="shared" si="3"/>
        <v>150000</v>
      </c>
      <c r="E71" s="4">
        <v>150000</v>
      </c>
      <c r="F71" s="4"/>
      <c r="G71" s="4"/>
    </row>
    <row r="72" spans="1:7" s="32" customFormat="1" ht="12.75">
      <c r="A72" s="26">
        <v>7</v>
      </c>
      <c r="B72" s="26" t="s">
        <v>37</v>
      </c>
      <c r="C72" s="14" t="s">
        <v>43</v>
      </c>
      <c r="D72" s="4">
        <f t="shared" si="3"/>
        <v>30000</v>
      </c>
      <c r="E72" s="4">
        <v>30000</v>
      </c>
      <c r="F72" s="4"/>
      <c r="G72" s="4"/>
    </row>
    <row r="73" spans="1:7" s="32" customFormat="1" ht="12.75">
      <c r="A73" s="26">
        <v>8</v>
      </c>
      <c r="B73" s="26" t="s">
        <v>37</v>
      </c>
      <c r="C73" s="14" t="s">
        <v>46</v>
      </c>
      <c r="D73" s="4">
        <f t="shared" si="3"/>
        <v>70000</v>
      </c>
      <c r="E73" s="4">
        <v>70000</v>
      </c>
      <c r="F73" s="4"/>
      <c r="G73" s="4"/>
    </row>
    <row r="74" spans="1:7" s="32" customFormat="1" ht="12.75">
      <c r="A74" s="26">
        <v>9</v>
      </c>
      <c r="B74" s="26" t="s">
        <v>37</v>
      </c>
      <c r="C74" s="14" t="s">
        <v>47</v>
      </c>
      <c r="D74" s="4">
        <f t="shared" si="3"/>
        <v>200000</v>
      </c>
      <c r="E74" s="4">
        <v>200000</v>
      </c>
      <c r="F74" s="4"/>
      <c r="G74" s="4"/>
    </row>
    <row r="75" spans="1:7" s="32" customFormat="1" ht="12.75">
      <c r="A75" s="26">
        <v>10</v>
      </c>
      <c r="B75" s="26" t="s">
        <v>37</v>
      </c>
      <c r="C75" s="14" t="s">
        <v>44</v>
      </c>
      <c r="D75" s="4">
        <f t="shared" si="3"/>
        <v>325000</v>
      </c>
      <c r="E75" s="4">
        <v>325000</v>
      </c>
      <c r="F75" s="4"/>
      <c r="G75" s="4"/>
    </row>
    <row r="76" spans="1:7" s="32" customFormat="1" ht="12.75">
      <c r="A76" s="26">
        <v>11</v>
      </c>
      <c r="B76" s="26" t="s">
        <v>37</v>
      </c>
      <c r="C76" s="14" t="s">
        <v>59</v>
      </c>
      <c r="D76" s="4">
        <f t="shared" si="3"/>
        <v>120000</v>
      </c>
      <c r="E76" s="4">
        <v>120000</v>
      </c>
      <c r="F76" s="4"/>
      <c r="G76" s="4"/>
    </row>
    <row r="77" spans="1:7" s="32" customFormat="1" ht="12.75">
      <c r="A77" s="26">
        <v>12</v>
      </c>
      <c r="B77" s="26" t="s">
        <v>37</v>
      </c>
      <c r="C77" s="14" t="s">
        <v>45</v>
      </c>
      <c r="D77" s="4">
        <f t="shared" si="3"/>
        <v>60000</v>
      </c>
      <c r="E77" s="4">
        <v>60000</v>
      </c>
      <c r="F77" s="4"/>
      <c r="G77" s="4"/>
    </row>
    <row r="78" spans="1:7" s="32" customFormat="1" ht="12.75">
      <c r="A78" s="26">
        <v>13</v>
      </c>
      <c r="B78" s="26" t="s">
        <v>37</v>
      </c>
      <c r="C78" s="14" t="s">
        <v>61</v>
      </c>
      <c r="D78" s="4">
        <f t="shared" si="3"/>
        <v>30000</v>
      </c>
      <c r="E78" s="4">
        <v>30000</v>
      </c>
      <c r="F78" s="4"/>
      <c r="G78" s="4"/>
    </row>
    <row r="79" spans="1:7" s="32" customFormat="1" ht="12.75">
      <c r="A79" s="26">
        <v>14</v>
      </c>
      <c r="B79" s="26" t="s">
        <v>37</v>
      </c>
      <c r="C79" s="14" t="s">
        <v>64</v>
      </c>
      <c r="D79" s="4">
        <f t="shared" si="3"/>
        <v>46000</v>
      </c>
      <c r="E79" s="4"/>
      <c r="F79" s="4"/>
      <c r="G79" s="4">
        <v>46000</v>
      </c>
    </row>
    <row r="80" spans="1:7" s="32" customFormat="1" ht="12.75">
      <c r="A80" s="26">
        <v>15</v>
      </c>
      <c r="B80" s="26" t="s">
        <v>37</v>
      </c>
      <c r="C80" s="14" t="s">
        <v>65</v>
      </c>
      <c r="D80" s="4">
        <f t="shared" si="3"/>
        <v>21000</v>
      </c>
      <c r="E80" s="4"/>
      <c r="F80" s="4"/>
      <c r="G80" s="4">
        <v>21000</v>
      </c>
    </row>
    <row r="81" spans="1:7" s="32" customFormat="1" ht="12.75">
      <c r="A81" s="26">
        <v>16</v>
      </c>
      <c r="B81" s="26" t="s">
        <v>37</v>
      </c>
      <c r="C81" s="14" t="s">
        <v>66</v>
      </c>
      <c r="D81" s="4">
        <f t="shared" si="3"/>
        <v>20000</v>
      </c>
      <c r="E81" s="4"/>
      <c r="F81" s="4"/>
      <c r="G81" s="4">
        <v>20000</v>
      </c>
    </row>
    <row r="82" spans="1:7" s="32" customFormat="1" ht="12.75">
      <c r="A82" s="26">
        <v>17</v>
      </c>
      <c r="B82" s="26" t="s">
        <v>37</v>
      </c>
      <c r="C82" s="14" t="s">
        <v>67</v>
      </c>
      <c r="D82" s="4">
        <f t="shared" si="3"/>
        <v>70000</v>
      </c>
      <c r="E82" s="4"/>
      <c r="F82" s="4"/>
      <c r="G82" s="4">
        <v>70000</v>
      </c>
    </row>
    <row r="83" spans="1:7" s="32" customFormat="1" ht="12.75">
      <c r="A83" s="26">
        <v>18</v>
      </c>
      <c r="B83" s="26" t="s">
        <v>37</v>
      </c>
      <c r="C83" s="14" t="s">
        <v>68</v>
      </c>
      <c r="D83" s="4">
        <f t="shared" si="3"/>
        <v>35000</v>
      </c>
      <c r="E83" s="4"/>
      <c r="F83" s="4"/>
      <c r="G83" s="4">
        <v>35000</v>
      </c>
    </row>
    <row r="84" spans="1:7" s="32" customFormat="1" ht="12.75">
      <c r="A84" s="26">
        <v>19</v>
      </c>
      <c r="B84" s="26" t="s">
        <v>37</v>
      </c>
      <c r="C84" s="14" t="s">
        <v>152</v>
      </c>
      <c r="D84" s="4">
        <f t="shared" si="3"/>
        <v>100000</v>
      </c>
      <c r="E84" s="4"/>
      <c r="F84" s="4"/>
      <c r="G84" s="4">
        <v>100000</v>
      </c>
    </row>
    <row r="85" spans="1:7" s="32" customFormat="1" ht="12.75">
      <c r="A85" s="28"/>
      <c r="B85" s="28"/>
      <c r="C85" s="15" t="s">
        <v>13</v>
      </c>
      <c r="D85" s="16">
        <f>D86+D93+D119+D122</f>
        <v>5552000</v>
      </c>
      <c r="E85" s="16">
        <f>E86+E93+E119+E122</f>
        <v>5552000</v>
      </c>
      <c r="F85" s="16">
        <f>F86+F93+F119+F122</f>
        <v>0</v>
      </c>
      <c r="G85" s="16">
        <f>G86+G93+G119+G122</f>
        <v>0</v>
      </c>
    </row>
    <row r="86" spans="1:7" s="32" customFormat="1" ht="12.75">
      <c r="A86" s="29"/>
      <c r="B86" s="29">
        <v>67</v>
      </c>
      <c r="C86" s="17" t="s">
        <v>14</v>
      </c>
      <c r="D86" s="18">
        <f>SUM(D87:D92)</f>
        <v>641000</v>
      </c>
      <c r="E86" s="18">
        <f>SUM(E87:E92)</f>
        <v>641000</v>
      </c>
      <c r="F86" s="18">
        <f>SUM(F87:F92)</f>
        <v>0</v>
      </c>
      <c r="G86" s="18">
        <f>SUM(G87:G92)</f>
        <v>0</v>
      </c>
    </row>
    <row r="87" spans="1:7" s="32" customFormat="1" ht="12.75">
      <c r="A87" s="26">
        <v>1</v>
      </c>
      <c r="B87" s="26" t="s">
        <v>121</v>
      </c>
      <c r="C87" s="14" t="s">
        <v>19</v>
      </c>
      <c r="D87" s="4">
        <f aca="true" t="shared" si="4" ref="D87:D92">E87+G87+F87</f>
        <v>329000</v>
      </c>
      <c r="E87" s="4">
        <v>329000</v>
      </c>
      <c r="F87" s="4"/>
      <c r="G87" s="4"/>
    </row>
    <row r="88" spans="1:7" s="32" customFormat="1" ht="12.75">
      <c r="A88" s="26">
        <v>2</v>
      </c>
      <c r="B88" s="26" t="s">
        <v>20</v>
      </c>
      <c r="C88" s="14" t="s">
        <v>85</v>
      </c>
      <c r="D88" s="4">
        <f t="shared" si="4"/>
        <v>224000</v>
      </c>
      <c r="E88" s="4">
        <f>230000-6000</f>
        <v>224000</v>
      </c>
      <c r="F88" s="4"/>
      <c r="G88" s="4"/>
    </row>
    <row r="89" spans="1:7" s="32" customFormat="1" ht="12.75">
      <c r="A89" s="26">
        <v>3</v>
      </c>
      <c r="B89" s="26" t="s">
        <v>20</v>
      </c>
      <c r="C89" s="14" t="s">
        <v>86</v>
      </c>
      <c r="D89" s="4">
        <f t="shared" si="4"/>
        <v>12000</v>
      </c>
      <c r="E89" s="4">
        <v>12000</v>
      </c>
      <c r="F89" s="4"/>
      <c r="G89" s="4"/>
    </row>
    <row r="90" spans="1:7" s="32" customFormat="1" ht="12.75">
      <c r="A90" s="26">
        <v>4</v>
      </c>
      <c r="B90" s="26" t="s">
        <v>115</v>
      </c>
      <c r="C90" s="14" t="s">
        <v>87</v>
      </c>
      <c r="D90" s="4">
        <f t="shared" si="4"/>
        <v>5000</v>
      </c>
      <c r="E90" s="4">
        <v>5000</v>
      </c>
      <c r="F90" s="4"/>
      <c r="G90" s="4"/>
    </row>
    <row r="91" spans="1:7" s="32" customFormat="1" ht="12.75">
      <c r="A91" s="26">
        <v>5</v>
      </c>
      <c r="B91" s="26" t="s">
        <v>115</v>
      </c>
      <c r="C91" s="14" t="s">
        <v>88</v>
      </c>
      <c r="D91" s="4">
        <f t="shared" si="4"/>
        <v>65000</v>
      </c>
      <c r="E91" s="4">
        <v>65000</v>
      </c>
      <c r="F91" s="4"/>
      <c r="G91" s="4"/>
    </row>
    <row r="92" spans="1:7" s="32" customFormat="1" ht="12.75">
      <c r="A92" s="26">
        <v>6</v>
      </c>
      <c r="B92" s="26" t="s">
        <v>115</v>
      </c>
      <c r="C92" s="14" t="s">
        <v>148</v>
      </c>
      <c r="D92" s="4">
        <f t="shared" si="4"/>
        <v>6000</v>
      </c>
      <c r="E92" s="4">
        <v>6000</v>
      </c>
      <c r="F92" s="4"/>
      <c r="G92" s="4"/>
    </row>
    <row r="93" spans="1:7" s="32" customFormat="1" ht="12.75">
      <c r="A93" s="29"/>
      <c r="B93" s="29">
        <v>67</v>
      </c>
      <c r="C93" s="17" t="s">
        <v>15</v>
      </c>
      <c r="D93" s="18">
        <f>SUM(D94:D97)+D98+D103+D105+D107+D109+D112+D114+D117</f>
        <v>972000</v>
      </c>
      <c r="E93" s="18">
        <f>SUM(E94:E97)+E98+E103+E105+E107+E109+E112+E114+E117</f>
        <v>972000</v>
      </c>
      <c r="F93" s="18">
        <f>SUM(F94:F97)+F98+F103+F105+F107+F109+F112+F114+F117</f>
        <v>0</v>
      </c>
      <c r="G93" s="18">
        <f>SUM(G94:G97)+G98+G103+G105+G107+G109+G112+G114+G117</f>
        <v>0</v>
      </c>
    </row>
    <row r="94" spans="1:7" s="32" customFormat="1" ht="12.75">
      <c r="A94" s="26">
        <v>1</v>
      </c>
      <c r="B94" s="26" t="s">
        <v>121</v>
      </c>
      <c r="C94" s="12" t="s">
        <v>122</v>
      </c>
      <c r="D94" s="4">
        <f>E94+G94+F94</f>
        <v>400000</v>
      </c>
      <c r="E94" s="4">
        <v>400000</v>
      </c>
      <c r="F94" s="4"/>
      <c r="G94" s="4"/>
    </row>
    <row r="95" spans="1:7" s="32" customFormat="1" ht="12.75">
      <c r="A95" s="26">
        <v>2</v>
      </c>
      <c r="B95" s="26" t="s">
        <v>121</v>
      </c>
      <c r="C95" s="12" t="s">
        <v>123</v>
      </c>
      <c r="D95" s="4">
        <f>E95+G95+F95</f>
        <v>270000</v>
      </c>
      <c r="E95" s="4">
        <v>270000</v>
      </c>
      <c r="F95" s="4"/>
      <c r="G95" s="4"/>
    </row>
    <row r="96" spans="1:7" s="52" customFormat="1" ht="12.75">
      <c r="A96" s="26">
        <v>3</v>
      </c>
      <c r="B96" s="49" t="s">
        <v>20</v>
      </c>
      <c r="C96" s="53" t="s">
        <v>69</v>
      </c>
      <c r="D96" s="4">
        <f>E96+G96+F96</f>
        <v>50000</v>
      </c>
      <c r="E96" s="51">
        <v>50000</v>
      </c>
      <c r="F96" s="51"/>
      <c r="G96" s="51"/>
    </row>
    <row r="97" spans="1:7" s="32" customFormat="1" ht="12.75">
      <c r="A97" s="26">
        <v>4</v>
      </c>
      <c r="B97" s="26" t="s">
        <v>115</v>
      </c>
      <c r="C97" s="12" t="s">
        <v>70</v>
      </c>
      <c r="D97" s="4">
        <f>E97+G97+F97</f>
        <v>20000</v>
      </c>
      <c r="E97" s="4">
        <v>20000</v>
      </c>
      <c r="F97" s="4"/>
      <c r="G97" s="4"/>
    </row>
    <row r="98" spans="1:7" s="32" customFormat="1" ht="12.75">
      <c r="A98" s="30"/>
      <c r="B98" s="30"/>
      <c r="C98" s="8" t="s">
        <v>124</v>
      </c>
      <c r="D98" s="6">
        <f>SUM(D99:D102)</f>
        <v>19000</v>
      </c>
      <c r="E98" s="6">
        <f>SUM(E99:E102)</f>
        <v>19000</v>
      </c>
      <c r="F98" s="6">
        <f>SUM(F99:F102)</f>
        <v>0</v>
      </c>
      <c r="G98" s="6">
        <f>SUM(G99:G102)</f>
        <v>0</v>
      </c>
    </row>
    <row r="99" spans="1:7" s="32" customFormat="1" ht="12.75">
      <c r="A99" s="30">
        <v>5</v>
      </c>
      <c r="B99" s="26" t="s">
        <v>115</v>
      </c>
      <c r="C99" s="12" t="s">
        <v>71</v>
      </c>
      <c r="D99" s="4">
        <f>E99+G99+F99</f>
        <v>2000</v>
      </c>
      <c r="E99" s="4">
        <v>2000</v>
      </c>
      <c r="F99" s="4"/>
      <c r="G99" s="4"/>
    </row>
    <row r="100" spans="1:7" s="32" customFormat="1" ht="12.75">
      <c r="A100" s="30">
        <v>6</v>
      </c>
      <c r="B100" s="26" t="s">
        <v>115</v>
      </c>
      <c r="C100" s="12" t="s">
        <v>72</v>
      </c>
      <c r="D100" s="4">
        <f>E100+G100+F100</f>
        <v>4000</v>
      </c>
      <c r="E100" s="4">
        <v>4000</v>
      </c>
      <c r="F100" s="4"/>
      <c r="G100" s="4"/>
    </row>
    <row r="101" spans="1:7" s="32" customFormat="1" ht="12.75">
      <c r="A101" s="30">
        <v>7</v>
      </c>
      <c r="B101" s="26" t="s">
        <v>115</v>
      </c>
      <c r="C101" s="12" t="s">
        <v>73</v>
      </c>
      <c r="D101" s="4">
        <f>E101+G101+F101</f>
        <v>3000</v>
      </c>
      <c r="E101" s="4">
        <v>3000</v>
      </c>
      <c r="F101" s="4"/>
      <c r="G101" s="4"/>
    </row>
    <row r="102" spans="1:7" s="32" customFormat="1" ht="12.75">
      <c r="A102" s="30">
        <v>8</v>
      </c>
      <c r="B102" s="26" t="s">
        <v>115</v>
      </c>
      <c r="C102" s="12" t="s">
        <v>74</v>
      </c>
      <c r="D102" s="4">
        <f>E102+G102+F102</f>
        <v>10000</v>
      </c>
      <c r="E102" s="4">
        <v>10000</v>
      </c>
      <c r="F102" s="4"/>
      <c r="G102" s="4"/>
    </row>
    <row r="103" spans="1:7" s="32" customFormat="1" ht="12.75">
      <c r="A103" s="30"/>
      <c r="B103" s="30"/>
      <c r="C103" s="20" t="s">
        <v>125</v>
      </c>
      <c r="D103" s="6">
        <f>SUM(D104:D104)</f>
        <v>3000</v>
      </c>
      <c r="E103" s="6">
        <f>SUM(E104:E104)</f>
        <v>3000</v>
      </c>
      <c r="F103" s="6">
        <f>SUM(F104:F104)</f>
        <v>0</v>
      </c>
      <c r="G103" s="6">
        <f>SUM(G104:G104)</f>
        <v>0</v>
      </c>
    </row>
    <row r="104" spans="1:7" s="32" customFormat="1" ht="12.75">
      <c r="A104" s="30">
        <v>7</v>
      </c>
      <c r="B104" s="26" t="s">
        <v>115</v>
      </c>
      <c r="C104" s="12" t="s">
        <v>126</v>
      </c>
      <c r="D104" s="4">
        <f>E104+G104+F104</f>
        <v>3000</v>
      </c>
      <c r="E104" s="4">
        <v>3000</v>
      </c>
      <c r="F104" s="4"/>
      <c r="G104" s="4"/>
    </row>
    <row r="105" spans="1:7" s="32" customFormat="1" ht="12.75">
      <c r="A105" s="30"/>
      <c r="B105" s="30"/>
      <c r="C105" s="20" t="s">
        <v>127</v>
      </c>
      <c r="D105" s="6">
        <f>SUM(D106:D106)</f>
        <v>3000</v>
      </c>
      <c r="E105" s="6">
        <f>SUM(E106:E106)</f>
        <v>3000</v>
      </c>
      <c r="F105" s="6">
        <f>SUM(F106:F106)</f>
        <v>0</v>
      </c>
      <c r="G105" s="6">
        <f>SUM(G106:G106)</f>
        <v>0</v>
      </c>
    </row>
    <row r="106" spans="1:7" s="32" customFormat="1" ht="12.75">
      <c r="A106" s="30">
        <v>8</v>
      </c>
      <c r="B106" s="26" t="s">
        <v>115</v>
      </c>
      <c r="C106" s="12" t="s">
        <v>126</v>
      </c>
      <c r="D106" s="4">
        <f>E106+G106+F106</f>
        <v>3000</v>
      </c>
      <c r="E106" s="4">
        <v>3000</v>
      </c>
      <c r="F106" s="4"/>
      <c r="G106" s="4"/>
    </row>
    <row r="107" spans="1:7" s="32" customFormat="1" ht="12.75">
      <c r="A107" s="30"/>
      <c r="B107" s="30"/>
      <c r="C107" s="20" t="s">
        <v>128</v>
      </c>
      <c r="D107" s="6">
        <f>SUM(D108:D108)</f>
        <v>3000</v>
      </c>
      <c r="E107" s="6">
        <f>SUM(E108:E108)</f>
        <v>3000</v>
      </c>
      <c r="F107" s="6">
        <f>SUM(F108:F108)</f>
        <v>0</v>
      </c>
      <c r="G107" s="6">
        <f>SUM(G108:G108)</f>
        <v>0</v>
      </c>
    </row>
    <row r="108" spans="1:7" s="32" customFormat="1" ht="12.75">
      <c r="A108" s="30">
        <v>9</v>
      </c>
      <c r="B108" s="26" t="s">
        <v>115</v>
      </c>
      <c r="C108" s="12" t="s">
        <v>126</v>
      </c>
      <c r="D108" s="4">
        <f>E108+G108+F108</f>
        <v>3000</v>
      </c>
      <c r="E108" s="4">
        <v>3000</v>
      </c>
      <c r="F108" s="4"/>
      <c r="G108" s="4"/>
    </row>
    <row r="109" spans="1:7" s="32" customFormat="1" ht="12.75">
      <c r="A109" s="30"/>
      <c r="B109" s="30"/>
      <c r="C109" s="20" t="s">
        <v>75</v>
      </c>
      <c r="D109" s="6">
        <f>SUM(D110:D111)</f>
        <v>23000</v>
      </c>
      <c r="E109" s="6">
        <f>SUM(E110:E111)</f>
        <v>23000</v>
      </c>
      <c r="F109" s="6">
        <f>SUM(F110:F111)</f>
        <v>0</v>
      </c>
      <c r="G109" s="6">
        <f>SUM(G110:G111)</f>
        <v>0</v>
      </c>
    </row>
    <row r="110" spans="1:7" s="32" customFormat="1" ht="12.75">
      <c r="A110" s="30">
        <v>10</v>
      </c>
      <c r="B110" s="26" t="s">
        <v>115</v>
      </c>
      <c r="C110" s="12" t="s">
        <v>126</v>
      </c>
      <c r="D110" s="4">
        <f>E110+G110+F110</f>
        <v>3000</v>
      </c>
      <c r="E110" s="4">
        <v>3000</v>
      </c>
      <c r="F110" s="4"/>
      <c r="G110" s="4"/>
    </row>
    <row r="111" spans="1:7" s="32" customFormat="1" ht="12.75">
      <c r="A111" s="30">
        <v>11</v>
      </c>
      <c r="B111" s="26" t="s">
        <v>115</v>
      </c>
      <c r="C111" s="12" t="s">
        <v>76</v>
      </c>
      <c r="D111" s="4">
        <f>E111+G111+F111</f>
        <v>20000</v>
      </c>
      <c r="E111" s="4">
        <v>20000</v>
      </c>
      <c r="F111" s="4"/>
      <c r="G111" s="4"/>
    </row>
    <row r="112" spans="1:7" s="32" customFormat="1" ht="12.75">
      <c r="A112" s="30"/>
      <c r="B112" s="30"/>
      <c r="C112" s="20" t="s">
        <v>129</v>
      </c>
      <c r="D112" s="6">
        <f>SUM(D113:D113)</f>
        <v>3000</v>
      </c>
      <c r="E112" s="6">
        <f>SUM(E113:E113)</f>
        <v>3000</v>
      </c>
      <c r="F112" s="6">
        <f>SUM(F113:F113)</f>
        <v>0</v>
      </c>
      <c r="G112" s="6">
        <f>SUM(G113:G113)</f>
        <v>0</v>
      </c>
    </row>
    <row r="113" spans="1:7" s="32" customFormat="1" ht="12.75">
      <c r="A113" s="30">
        <v>12</v>
      </c>
      <c r="B113" s="26" t="s">
        <v>115</v>
      </c>
      <c r="C113" s="12" t="s">
        <v>126</v>
      </c>
      <c r="D113" s="4">
        <f>E113+G113+F113</f>
        <v>3000</v>
      </c>
      <c r="E113" s="4">
        <v>3000</v>
      </c>
      <c r="F113" s="4"/>
      <c r="G113" s="4"/>
    </row>
    <row r="114" spans="1:7" s="32" customFormat="1" ht="12.75">
      <c r="A114" s="30"/>
      <c r="B114" s="30"/>
      <c r="C114" s="20" t="s">
        <v>130</v>
      </c>
      <c r="D114" s="6">
        <f>SUM(D115:D116)</f>
        <v>28000</v>
      </c>
      <c r="E114" s="6">
        <f>SUM(E115:E116)</f>
        <v>28000</v>
      </c>
      <c r="F114" s="6">
        <f>SUM(F115:F116)</f>
        <v>0</v>
      </c>
      <c r="G114" s="6">
        <f>SUM(G115:G116)</f>
        <v>0</v>
      </c>
    </row>
    <row r="115" spans="1:7" s="32" customFormat="1" ht="12.75">
      <c r="A115" s="30">
        <v>13</v>
      </c>
      <c r="B115" s="26" t="s">
        <v>115</v>
      </c>
      <c r="C115" s="12" t="s">
        <v>100</v>
      </c>
      <c r="D115" s="4">
        <f>E115+G115+F115</f>
        <v>25000</v>
      </c>
      <c r="E115" s="4">
        <v>25000</v>
      </c>
      <c r="F115" s="4"/>
      <c r="G115" s="4"/>
    </row>
    <row r="116" spans="1:7" s="32" customFormat="1" ht="12.75">
      <c r="A116" s="30">
        <v>14</v>
      </c>
      <c r="B116" s="26" t="s">
        <v>115</v>
      </c>
      <c r="C116" s="12" t="s">
        <v>78</v>
      </c>
      <c r="D116" s="4">
        <f>E116+G116+F116</f>
        <v>3000</v>
      </c>
      <c r="E116" s="4">
        <v>3000</v>
      </c>
      <c r="F116" s="4"/>
      <c r="G116" s="4"/>
    </row>
    <row r="117" spans="1:7" s="32" customFormat="1" ht="12.75">
      <c r="A117" s="26"/>
      <c r="B117" s="26"/>
      <c r="C117" s="20" t="s">
        <v>131</v>
      </c>
      <c r="D117" s="6">
        <f>SUM(D118:D118)</f>
        <v>150000</v>
      </c>
      <c r="E117" s="6">
        <f>SUM(E118:E118)</f>
        <v>150000</v>
      </c>
      <c r="F117" s="6">
        <f>SUM(F118:F118)</f>
        <v>0</v>
      </c>
      <c r="G117" s="6">
        <f>SUM(G118:G118)</f>
        <v>0</v>
      </c>
    </row>
    <row r="118" spans="1:7" s="32" customFormat="1" ht="12.75">
      <c r="A118" s="30">
        <v>15</v>
      </c>
      <c r="B118" s="26" t="s">
        <v>115</v>
      </c>
      <c r="C118" s="5" t="s">
        <v>77</v>
      </c>
      <c r="D118" s="4">
        <f>E118+G118+F118</f>
        <v>150000</v>
      </c>
      <c r="E118" s="4">
        <v>150000</v>
      </c>
      <c r="F118" s="4"/>
      <c r="G118" s="4"/>
    </row>
    <row r="119" spans="1:7" s="32" customFormat="1" ht="12.75">
      <c r="A119" s="29"/>
      <c r="B119" s="29">
        <v>67</v>
      </c>
      <c r="C119" s="17" t="s">
        <v>16</v>
      </c>
      <c r="D119" s="18">
        <f>SUM(D120:D121)</f>
        <v>587000</v>
      </c>
      <c r="E119" s="18">
        <f>SUM(E120:E121)</f>
        <v>587000</v>
      </c>
      <c r="F119" s="18">
        <f>SUM(F120:F121)</f>
        <v>0</v>
      </c>
      <c r="G119" s="18">
        <f>SUM(G120:G121)</f>
        <v>0</v>
      </c>
    </row>
    <row r="120" spans="1:7" s="32" customFormat="1" ht="12.75">
      <c r="A120" s="31">
        <v>1</v>
      </c>
      <c r="B120" s="26" t="s">
        <v>20</v>
      </c>
      <c r="C120" s="19" t="s">
        <v>90</v>
      </c>
      <c r="D120" s="4">
        <f>E120+G120+F120</f>
        <v>500000</v>
      </c>
      <c r="E120" s="4">
        <v>500000</v>
      </c>
      <c r="F120" s="4"/>
      <c r="G120" s="4"/>
    </row>
    <row r="121" spans="1:7" s="32" customFormat="1" ht="12.75">
      <c r="A121" s="31">
        <v>2</v>
      </c>
      <c r="B121" s="26" t="s">
        <v>115</v>
      </c>
      <c r="C121" s="19" t="s">
        <v>89</v>
      </c>
      <c r="D121" s="4">
        <f>E121+G121+F121</f>
        <v>87000</v>
      </c>
      <c r="E121" s="4">
        <v>87000</v>
      </c>
      <c r="F121" s="4"/>
      <c r="G121" s="4"/>
    </row>
    <row r="122" spans="1:7" s="32" customFormat="1" ht="12.75">
      <c r="A122" s="29"/>
      <c r="B122" s="29">
        <v>67</v>
      </c>
      <c r="C122" s="17" t="s">
        <v>17</v>
      </c>
      <c r="D122" s="18">
        <f>SUM(D123:D123)</f>
        <v>3352000</v>
      </c>
      <c r="E122" s="18">
        <f>SUM(E123:E123)</f>
        <v>3352000</v>
      </c>
      <c r="F122" s="18">
        <f>SUM(F123:F123)</f>
        <v>0</v>
      </c>
      <c r="G122" s="18"/>
    </row>
    <row r="123" spans="1:7" s="32" customFormat="1" ht="12.75">
      <c r="A123" s="21" t="s">
        <v>132</v>
      </c>
      <c r="B123" s="21" t="s">
        <v>121</v>
      </c>
      <c r="C123" s="19" t="s">
        <v>133</v>
      </c>
      <c r="D123" s="4">
        <f>E123+G123+F123</f>
        <v>3352000</v>
      </c>
      <c r="E123" s="4">
        <v>3352000</v>
      </c>
      <c r="F123" s="4"/>
      <c r="G123" s="4"/>
    </row>
    <row r="124" spans="1:7" s="32" customFormat="1" ht="25.5">
      <c r="A124" s="11"/>
      <c r="B124" s="10">
        <v>68</v>
      </c>
      <c r="C124" s="11" t="s">
        <v>134</v>
      </c>
      <c r="D124" s="34">
        <f>D130+D132+D125</f>
        <v>290000</v>
      </c>
      <c r="E124" s="34">
        <f>E130+E132+E125</f>
        <v>290000</v>
      </c>
      <c r="F124" s="34">
        <f>F130+F132+F125</f>
        <v>0</v>
      </c>
      <c r="G124" s="34">
        <f>G130+G132+G125</f>
        <v>0</v>
      </c>
    </row>
    <row r="125" spans="1:7" s="47" customFormat="1" ht="12.75">
      <c r="A125" s="44"/>
      <c r="B125" s="44"/>
      <c r="C125" s="45" t="s">
        <v>149</v>
      </c>
      <c r="D125" s="46">
        <f>SUM(D126:D129)</f>
        <v>150000</v>
      </c>
      <c r="E125" s="46">
        <f>SUM(E126:E129)</f>
        <v>150000</v>
      </c>
      <c r="F125" s="46">
        <f>SUM(F126:F129)</f>
        <v>0</v>
      </c>
      <c r="G125" s="46">
        <f>SUM(G126:G129)</f>
        <v>0</v>
      </c>
    </row>
    <row r="126" spans="1:7" s="32" customFormat="1" ht="12.75">
      <c r="A126" s="26">
        <v>1</v>
      </c>
      <c r="B126" s="26" t="s">
        <v>135</v>
      </c>
      <c r="C126" s="12" t="s">
        <v>21</v>
      </c>
      <c r="D126" s="4">
        <f>E126+G126+F126</f>
        <v>40000</v>
      </c>
      <c r="E126" s="4">
        <v>40000</v>
      </c>
      <c r="F126" s="4"/>
      <c r="G126" s="4"/>
    </row>
    <row r="127" spans="1:7" s="32" customFormat="1" ht="12.75">
      <c r="A127" s="26">
        <v>2</v>
      </c>
      <c r="B127" s="26" t="s">
        <v>135</v>
      </c>
      <c r="C127" s="12" t="s">
        <v>150</v>
      </c>
      <c r="D127" s="4">
        <f>E127+G127+F127</f>
        <v>24000</v>
      </c>
      <c r="E127" s="4">
        <v>24000</v>
      </c>
      <c r="F127" s="4"/>
      <c r="G127" s="4"/>
    </row>
    <row r="128" spans="1:7" s="32" customFormat="1" ht="12.75">
      <c r="A128" s="26">
        <v>3</v>
      </c>
      <c r="B128" s="26" t="s">
        <v>135</v>
      </c>
      <c r="C128" s="12" t="s">
        <v>151</v>
      </c>
      <c r="D128" s="4">
        <f>E128+G128+F128</f>
        <v>43000</v>
      </c>
      <c r="E128" s="4">
        <v>43000</v>
      </c>
      <c r="F128" s="4"/>
      <c r="G128" s="4"/>
    </row>
    <row r="129" spans="1:7" s="32" customFormat="1" ht="12.75">
      <c r="A129" s="26">
        <v>4</v>
      </c>
      <c r="B129" s="26" t="s">
        <v>136</v>
      </c>
      <c r="C129" s="12" t="s">
        <v>97</v>
      </c>
      <c r="D129" s="4">
        <f>E129+G129+F129</f>
        <v>43000</v>
      </c>
      <c r="E129" s="4">
        <v>43000</v>
      </c>
      <c r="F129" s="4"/>
      <c r="G129" s="4"/>
    </row>
    <row r="130" spans="1:7" s="32" customFormat="1" ht="12.75">
      <c r="A130" s="27"/>
      <c r="B130" s="27"/>
      <c r="C130" s="20" t="s">
        <v>137</v>
      </c>
      <c r="D130" s="6">
        <f>SUM(D131:D131)</f>
        <v>110000</v>
      </c>
      <c r="E130" s="6">
        <f>SUM(E131:E131)</f>
        <v>110000</v>
      </c>
      <c r="F130" s="6">
        <f>SUM(F131:F131)</f>
        <v>0</v>
      </c>
      <c r="G130" s="6">
        <f>SUM(G131:G131)</f>
        <v>0</v>
      </c>
    </row>
    <row r="131" spans="1:7" s="32" customFormat="1" ht="12.75">
      <c r="A131" s="26">
        <v>5</v>
      </c>
      <c r="B131" s="26" t="s">
        <v>135</v>
      </c>
      <c r="C131" s="12" t="s">
        <v>91</v>
      </c>
      <c r="D131" s="4">
        <f>E131+G131+F131</f>
        <v>110000</v>
      </c>
      <c r="E131" s="4">
        <v>110000</v>
      </c>
      <c r="F131" s="4"/>
      <c r="G131" s="4"/>
    </row>
    <row r="132" spans="1:7" s="47" customFormat="1" ht="12.75">
      <c r="A132" s="44"/>
      <c r="B132" s="44"/>
      <c r="C132" s="45" t="s">
        <v>92</v>
      </c>
      <c r="D132" s="46">
        <f>SUM(D133:D133)</f>
        <v>30000</v>
      </c>
      <c r="E132" s="46">
        <f>SUM(E133:E133)</f>
        <v>30000</v>
      </c>
      <c r="F132" s="46">
        <f>SUM(F133:F133)</f>
        <v>0</v>
      </c>
      <c r="G132" s="46">
        <f>SUM(G133:G133)</f>
        <v>0</v>
      </c>
    </row>
    <row r="133" spans="1:7" s="32" customFormat="1" ht="25.5">
      <c r="A133" s="26">
        <v>6</v>
      </c>
      <c r="B133" s="26" t="s">
        <v>135</v>
      </c>
      <c r="C133" s="12" t="s">
        <v>93</v>
      </c>
      <c r="D133" s="4">
        <f>E133+G133+F133</f>
        <v>30000</v>
      </c>
      <c r="E133" s="4">
        <v>30000</v>
      </c>
      <c r="F133" s="4"/>
      <c r="G133" s="4"/>
    </row>
    <row r="134" spans="1:7" s="32" customFormat="1" ht="12.75">
      <c r="A134" s="11"/>
      <c r="B134" s="10" t="s">
        <v>8</v>
      </c>
      <c r="C134" s="11" t="s">
        <v>138</v>
      </c>
      <c r="D134" s="22">
        <f>SUM(D135:D135)</f>
        <v>20000</v>
      </c>
      <c r="E134" s="22">
        <f>SUM(E135:E135)</f>
        <v>20000</v>
      </c>
      <c r="F134" s="22">
        <f>SUM(F135:F135)</f>
        <v>0</v>
      </c>
      <c r="G134" s="22">
        <f>SUM(G135:G135)</f>
        <v>0</v>
      </c>
    </row>
    <row r="135" spans="1:7" s="32" customFormat="1" ht="12.75">
      <c r="A135" s="26">
        <v>1</v>
      </c>
      <c r="B135" s="26" t="s">
        <v>135</v>
      </c>
      <c r="C135" s="12" t="s">
        <v>94</v>
      </c>
      <c r="D135" s="4">
        <f>E135+G135+F135</f>
        <v>20000</v>
      </c>
      <c r="E135" s="4">
        <v>20000</v>
      </c>
      <c r="F135" s="4"/>
      <c r="G135" s="4"/>
    </row>
    <row r="136" spans="1:7" s="32" customFormat="1" ht="12.75">
      <c r="A136" s="11"/>
      <c r="B136" s="10" t="s">
        <v>9</v>
      </c>
      <c r="C136" s="11" t="s">
        <v>18</v>
      </c>
      <c r="D136" s="22">
        <f>SUM(D137:D137)</f>
        <v>20000</v>
      </c>
      <c r="E136" s="22">
        <f>SUM(E137:E137)</f>
        <v>20000</v>
      </c>
      <c r="F136" s="22">
        <f>SUM(F137:F137)</f>
        <v>0</v>
      </c>
      <c r="G136" s="22">
        <f>SUM(G137:G137)</f>
        <v>0</v>
      </c>
    </row>
    <row r="137" spans="1:7" s="32" customFormat="1" ht="12.75">
      <c r="A137" s="26">
        <v>1</v>
      </c>
      <c r="B137" s="26" t="s">
        <v>139</v>
      </c>
      <c r="C137" s="23" t="s">
        <v>140</v>
      </c>
      <c r="D137" s="4">
        <f>E137+G137+F137</f>
        <v>20000</v>
      </c>
      <c r="E137" s="4">
        <v>20000</v>
      </c>
      <c r="F137" s="4"/>
      <c r="G137" s="4"/>
    </row>
    <row r="138" spans="4:7" ht="12.75">
      <c r="D138" s="48"/>
      <c r="E138" s="48"/>
      <c r="F138" s="48"/>
      <c r="G138" s="48"/>
    </row>
    <row r="139" spans="4:7" ht="12.75">
      <c r="D139" s="48"/>
      <c r="E139" s="48"/>
      <c r="F139" s="48"/>
      <c r="G139" s="48"/>
    </row>
  </sheetData>
  <sheetProtection/>
  <autoFilter ref="A5:G5"/>
  <mergeCells count="8">
    <mergeCell ref="E2:G2"/>
    <mergeCell ref="E3:E4"/>
    <mergeCell ref="G3:G4"/>
    <mergeCell ref="A2:A4"/>
    <mergeCell ref="B2:B4"/>
    <mergeCell ref="C2:C4"/>
    <mergeCell ref="D2:D4"/>
    <mergeCell ref="F3:F4"/>
  </mergeCells>
  <printOptions horizontalCentered="1"/>
  <pageMargins left="0.4330708661417323" right="0.35433070866141736" top="1.17" bottom="0.38" header="0.23" footer="0.16"/>
  <pageSetup horizontalDpi="300" verticalDpi="300" orientation="landscape" paperSize="9" r:id="rId1"/>
  <headerFooter alignWithMargins="0">
    <oddHeader>&amp;LROMÂNIA
JUDEŢUL MUREŞ
CONSILIUL JUDEŢEAN MUREŞ&amp;C
Programul de investiţii pe anul 2012&amp;RAnexa nr. 7 la HCJM nr. &amp;U          /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2012-01-26T14:44:37Z</cp:lastPrinted>
  <dcterms:created xsi:type="dcterms:W3CDTF">2011-02-04T07:32:26Z</dcterms:created>
  <dcterms:modified xsi:type="dcterms:W3CDTF">2012-01-26T14:44:45Z</dcterms:modified>
  <cp:category/>
  <cp:version/>
  <cp:contentType/>
  <cp:contentStatus/>
</cp:coreProperties>
</file>