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<sst xmlns="http://schemas.openxmlformats.org/spreadsheetml/2006/main" count="93" uniqueCount="92">
  <si>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beneficiari</t>
  </si>
  <si>
    <t>Nr.</t>
  </si>
  <si>
    <t>crt.</t>
  </si>
  <si>
    <t>Denumire</t>
  </si>
  <si>
    <t>Cost mediu</t>
  </si>
  <si>
    <t>Sancrai 1</t>
  </si>
  <si>
    <t>Sancrai 2</t>
  </si>
  <si>
    <t>Sancrai 3</t>
  </si>
  <si>
    <t>Sancrai 4</t>
  </si>
  <si>
    <t>Sancrai 5</t>
  </si>
  <si>
    <t>Sancrai 6</t>
  </si>
  <si>
    <t>Sancrai 7</t>
  </si>
  <si>
    <t>Sancrai 8</t>
  </si>
  <si>
    <t>Sancrai 9</t>
  </si>
  <si>
    <t>Sancrai 10</t>
  </si>
  <si>
    <t>Sancrai 11</t>
  </si>
  <si>
    <t>Santana de Mures</t>
  </si>
  <si>
    <t>Zau de Campie</t>
  </si>
  <si>
    <t>Semanatorilor 1</t>
  </si>
  <si>
    <t>Santandrei 68</t>
  </si>
  <si>
    <t>Sincai 269</t>
  </si>
  <si>
    <t>Tirnaveni Cosbuc</t>
  </si>
  <si>
    <t>Tirnaveni Plevnei</t>
  </si>
  <si>
    <t>Tirnaveni Lebedei</t>
  </si>
  <si>
    <t>Balauseri</t>
  </si>
  <si>
    <t>Campenita</t>
  </si>
  <si>
    <t>Sarmasu Republicii</t>
  </si>
  <si>
    <t>Santandrei 44</t>
  </si>
  <si>
    <t>Trebely 3</t>
  </si>
  <si>
    <t>SIRU</t>
  </si>
  <si>
    <t>Petelea</t>
  </si>
  <si>
    <t>Fagarasului 4/60</t>
  </si>
  <si>
    <t>Rodnei 10/1</t>
  </si>
  <si>
    <t>Rodnei 16/12</t>
  </si>
  <si>
    <t>Fagarasului 4/12</t>
  </si>
  <si>
    <t>Garii 2/15</t>
  </si>
  <si>
    <t>Garii 2/18</t>
  </si>
  <si>
    <t>Subcetate</t>
  </si>
  <si>
    <t>Iernuteni</t>
  </si>
  <si>
    <t>Sarmasu Dezrobirii</t>
  </si>
  <si>
    <t>Nr.mediu</t>
  </si>
  <si>
    <t>Total CTF Sincrai</t>
  </si>
  <si>
    <t>Total CTF Judet</t>
  </si>
  <si>
    <t>Total CTF Reghin</t>
  </si>
  <si>
    <t>Ceuasu de Campie 215</t>
  </si>
  <si>
    <t>Total CRCDN Mures</t>
  </si>
  <si>
    <t>Total Materna</t>
  </si>
  <si>
    <t>Total SIRU</t>
  </si>
  <si>
    <t>Total AMP</t>
  </si>
  <si>
    <t>CP 7 Zau de Campie</t>
  </si>
  <si>
    <t>Total CP 7 Zau de Campie</t>
  </si>
  <si>
    <t>Total Complex Sighisoara</t>
  </si>
  <si>
    <t>Schmidt Lorand</t>
  </si>
  <si>
    <t>Centrul Materna</t>
  </si>
  <si>
    <t>AMP</t>
  </si>
  <si>
    <t>PIN II</t>
  </si>
  <si>
    <t>subunitate</t>
  </si>
  <si>
    <t>Serviciul Rezidential</t>
  </si>
  <si>
    <t>Serviciul Ambulator</t>
  </si>
  <si>
    <t>Realizat</t>
  </si>
  <si>
    <t>Personal</t>
  </si>
  <si>
    <t>din care</t>
  </si>
  <si>
    <t xml:space="preserve">Asistenta </t>
  </si>
  <si>
    <t>sociala</t>
  </si>
  <si>
    <t xml:space="preserve">Bunuri si </t>
  </si>
  <si>
    <t>Servicii</t>
  </si>
  <si>
    <t>lunar/</t>
  </si>
  <si>
    <t>beneficiar</t>
  </si>
  <si>
    <t>lunar/beneficiar</t>
  </si>
  <si>
    <t>cf.standarde</t>
  </si>
  <si>
    <t>Cost an</t>
  </si>
  <si>
    <t>conform</t>
  </si>
  <si>
    <t>standarde</t>
  </si>
  <si>
    <t>Nr.benficiari:</t>
  </si>
  <si>
    <t>Total plati:</t>
  </si>
  <si>
    <r>
      <t>Nota</t>
    </r>
    <r>
      <rPr>
        <b/>
        <sz val="10"/>
        <rFont val="Arial"/>
        <family val="2"/>
      </rPr>
      <t xml:space="preserve"> : costul mediu lunar/beneficiar pentru serviciile sociale destinate protectiei si promovarii drepturilor</t>
    </r>
  </si>
  <si>
    <t xml:space="preserve">           DIRECŢIA GENERALĂ DE ASISTENŢĂ SOCIALĂ ŞI PROTECŢIA COPILULUI </t>
  </si>
  <si>
    <t xml:space="preserve">     540081, Tg. Mureş, str. Trebely, nr. 7, Tel: 0265-213512, 0265-211699, Fax: 0265-211561,</t>
  </si>
  <si>
    <t xml:space="preserve">                    E- mail. office@dgaspcmures.ro,  www.dgaspcmures.ro</t>
  </si>
  <si>
    <r>
      <t xml:space="preserve"> </t>
    </r>
    <r>
      <rPr>
        <sz val="8"/>
        <rFont val="Arial"/>
        <family val="2"/>
      </rPr>
      <t xml:space="preserve">     operator de date cu caracter personal nr.16843</t>
    </r>
  </si>
  <si>
    <t>6mame+8cop.</t>
  </si>
  <si>
    <t>copilului este de 1374 lei.</t>
  </si>
  <si>
    <t xml:space="preserve">    Dir.General</t>
  </si>
  <si>
    <t xml:space="preserve">             Dir.Gen.Adj.Ec.</t>
  </si>
  <si>
    <t>Sef Serv.Financiar-Contabilitate</t>
  </si>
  <si>
    <t>Mezei Vasile</t>
  </si>
  <si>
    <t xml:space="preserve">            Hirsan Carmen</t>
  </si>
  <si>
    <t xml:space="preserve">                                           pentru anul 2011</t>
  </si>
  <si>
    <t xml:space="preserve">Situatie privind costul mediu/beneficiar la subunitatile D.P.C.Mures </t>
  </si>
  <si>
    <t>Anexa nr.1</t>
  </si>
  <si>
    <t>1.004,00+6 mame</t>
  </si>
  <si>
    <t>ului este de 1400 lei.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</si>
</sst>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;[Red]#,##0.00"/>
    <numFmt numFmtId="173" formatCode="0.00;[Red]0.00"/>
    <numFmt numFmtId="174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1" fillId="0" borderId="0" xfId="0" applyFont="1" applyAlignment="1">
      <alignment/>
    </xf>
    <xf numFmtId="4" fontId="0" fillId="0" borderId="2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3" fontId="0" fillId="0" borderId="0" xfId="0" applyNumberFormat="1" applyAlignment="1">
      <alignment/>
    </xf>
    <xf numFmtId="4" fontId="1" fillId="2" borderId="6" xfId="0" applyNumberFormat="1" applyFont="1" applyFill="1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" fillId="2" borderId="19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2" borderId="30" xfId="0" applyFill="1" applyBorder="1" applyAlignment="1">
      <alignment/>
    </xf>
    <xf numFmtId="0" fontId="1" fillId="2" borderId="3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" fontId="0" fillId="0" borderId="35" xfId="0" applyNumberFormat="1" applyBorder="1" applyAlignment="1">
      <alignment/>
    </xf>
    <xf numFmtId="4" fontId="1" fillId="2" borderId="36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1" fillId="2" borderId="43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1" fillId="2" borderId="43" xfId="0" applyNumberFormat="1" applyFont="1" applyFill="1" applyBorder="1" applyAlignment="1">
      <alignment/>
    </xf>
    <xf numFmtId="3" fontId="1" fillId="2" borderId="43" xfId="0" applyNumberFormat="1" applyFont="1" applyFill="1" applyBorder="1" applyAlignment="1">
      <alignment horizontal="right"/>
    </xf>
    <xf numFmtId="3" fontId="0" fillId="0" borderId="38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3" fillId="0" borderId="0" xfId="0" applyFont="1" applyAlignment="1">
      <alignment/>
    </xf>
    <xf numFmtId="4" fontId="0" fillId="0" borderId="38" xfId="0" applyNumberFormat="1" applyBorder="1" applyAlignment="1">
      <alignment/>
    </xf>
    <xf numFmtId="3" fontId="1" fillId="2" borderId="19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5" fillId="2" borderId="43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0</xdr:row>
      <xdr:rowOff>0</xdr:rowOff>
    </xdr:from>
    <xdr:to>
      <xdr:col>9</xdr:col>
      <xdr:colOff>533400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B71" sqref="B71"/>
    </sheetView>
  </sheetViews>
  <sheetFormatPr defaultColWidth="9.140625" defaultRowHeight="12.75"/>
  <cols>
    <col min="1" max="1" width="4.7109375" style="0" customWidth="1"/>
    <col min="2" max="2" width="25.00390625" style="0" bestFit="1" customWidth="1"/>
    <col min="3" max="3" width="12.421875" style="0" customWidth="1"/>
    <col min="4" max="4" width="11.7109375" style="0" customWidth="1"/>
    <col min="5" max="5" width="11.57421875" style="0" customWidth="1"/>
    <col min="6" max="6" width="10.57421875" style="0" customWidth="1"/>
    <col min="7" max="7" width="16.7109375" style="0" bestFit="1" customWidth="1"/>
    <col min="8" max="8" width="12.00390625" style="0" customWidth="1"/>
    <col min="9" max="9" width="14.421875" style="0" customWidth="1"/>
    <col min="10" max="10" width="13.7109375" style="0" customWidth="1"/>
  </cols>
  <sheetData>
    <row r="1" spans="3:7" ht="12.75">
      <c r="C1" s="15" t="s">
        <v>76</v>
      </c>
      <c r="D1" s="15"/>
      <c r="E1" s="15"/>
      <c r="F1" s="15"/>
      <c r="G1" s="15"/>
    </row>
    <row r="2" spans="3:7" ht="12.75">
      <c r="C2" s="15" t="s">
        <v>77</v>
      </c>
      <c r="D2" s="15"/>
      <c r="E2" s="15"/>
      <c r="F2" s="15"/>
      <c r="G2" s="15"/>
    </row>
    <row r="3" spans="3:7" ht="12.75">
      <c r="C3" s="15" t="s">
        <v>78</v>
      </c>
      <c r="D3" s="15"/>
      <c r="E3" s="15"/>
      <c r="F3" s="15"/>
      <c r="G3" s="15"/>
    </row>
    <row r="4" spans="3:7" ht="12.75">
      <c r="C4" s="15"/>
      <c r="D4" s="15" t="s">
        <v>79</v>
      </c>
      <c r="E4" s="15"/>
      <c r="F4" s="15"/>
      <c r="G4" s="15"/>
    </row>
    <row r="5" spans="3:7" ht="15.75">
      <c r="C5" s="93"/>
      <c r="D5" s="15"/>
      <c r="E5" s="15"/>
      <c r="F5" s="15"/>
      <c r="G5" s="15"/>
    </row>
    <row r="6" spans="2:4" ht="12.75">
      <c r="B6" t="s">
        <v>89</v>
      </c>
      <c r="C6" s="5" t="s">
        <v>88</v>
      </c>
      <c r="D6" s="18"/>
    </row>
    <row r="7" ht="12.75">
      <c r="C7" s="5" t="s">
        <v>87</v>
      </c>
    </row>
    <row r="9" spans="1:10" ht="13.5" thickBo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</row>
    <row r="10" spans="1:10" ht="12.75">
      <c r="A10" s="45" t="s">
        <v>1</v>
      </c>
      <c r="B10" s="66" t="s">
        <v>3</v>
      </c>
      <c r="C10" s="55" t="s">
        <v>59</v>
      </c>
      <c r="D10" s="1"/>
      <c r="E10" s="2" t="s">
        <v>61</v>
      </c>
      <c r="F10" s="7"/>
      <c r="G10" s="55" t="s">
        <v>40</v>
      </c>
      <c r="H10" s="66" t="s">
        <v>4</v>
      </c>
      <c r="I10" s="66" t="s">
        <v>4</v>
      </c>
      <c r="J10" s="66" t="s">
        <v>70</v>
      </c>
    </row>
    <row r="11" spans="1:10" ht="12.75">
      <c r="A11" s="46" t="s">
        <v>2</v>
      </c>
      <c r="B11" s="67" t="s">
        <v>56</v>
      </c>
      <c r="C11" s="56">
        <v>2011</v>
      </c>
      <c r="D11" s="21" t="s">
        <v>60</v>
      </c>
      <c r="E11" s="22" t="s">
        <v>64</v>
      </c>
      <c r="F11" s="25" t="s">
        <v>62</v>
      </c>
      <c r="G11" s="56" t="s">
        <v>0</v>
      </c>
      <c r="H11" s="67" t="s">
        <v>66</v>
      </c>
      <c r="I11" s="67" t="s">
        <v>68</v>
      </c>
      <c r="J11" s="67" t="s">
        <v>71</v>
      </c>
    </row>
    <row r="12" spans="1:10" ht="13.5" thickBot="1">
      <c r="A12" s="47"/>
      <c r="B12" s="68"/>
      <c r="C12" s="57"/>
      <c r="D12" s="23"/>
      <c r="E12" s="24" t="s">
        <v>65</v>
      </c>
      <c r="F12" s="26" t="s">
        <v>63</v>
      </c>
      <c r="G12" s="57"/>
      <c r="H12" s="68" t="s">
        <v>67</v>
      </c>
      <c r="I12" s="68" t="s">
        <v>69</v>
      </c>
      <c r="J12" s="68" t="s">
        <v>72</v>
      </c>
    </row>
    <row r="13" spans="1:10" ht="12.75">
      <c r="A13" s="48">
        <v>1</v>
      </c>
      <c r="B13" s="69" t="s">
        <v>5</v>
      </c>
      <c r="C13" s="58">
        <f>D13+E13+F13</f>
        <v>137746</v>
      </c>
      <c r="D13" s="27">
        <v>45532</v>
      </c>
      <c r="E13" s="3">
        <v>88801</v>
      </c>
      <c r="F13" s="28">
        <v>3413</v>
      </c>
      <c r="G13" s="78">
        <v>9</v>
      </c>
      <c r="H13" s="86">
        <f>C13/G13/12</f>
        <v>1275.4259259259259</v>
      </c>
      <c r="I13" s="86"/>
      <c r="J13" s="86"/>
    </row>
    <row r="14" spans="1:10" ht="12.75">
      <c r="A14" s="49">
        <f aca="true" t="shared" si="0" ref="A14:A24">A13+1</f>
        <v>2</v>
      </c>
      <c r="B14" s="69" t="s">
        <v>6</v>
      </c>
      <c r="C14" s="58">
        <f aca="true" t="shared" si="1" ref="C14:C24">D14+E14+F14</f>
        <v>92920</v>
      </c>
      <c r="D14" s="27">
        <v>45532</v>
      </c>
      <c r="E14" s="3">
        <v>43969</v>
      </c>
      <c r="F14" s="28">
        <v>3419</v>
      </c>
      <c r="G14" s="79">
        <v>8</v>
      </c>
      <c r="H14" s="87">
        <f>C14/G14/12</f>
        <v>967.9166666666666</v>
      </c>
      <c r="I14" s="87"/>
      <c r="J14" s="87"/>
    </row>
    <row r="15" spans="1:10" ht="12.75">
      <c r="A15" s="49">
        <f t="shared" si="0"/>
        <v>3</v>
      </c>
      <c r="B15" s="69" t="s">
        <v>7</v>
      </c>
      <c r="C15" s="58">
        <f t="shared" si="1"/>
        <v>98857</v>
      </c>
      <c r="D15" s="27">
        <v>45532</v>
      </c>
      <c r="E15" s="3">
        <v>49879</v>
      </c>
      <c r="F15" s="28">
        <v>3446</v>
      </c>
      <c r="G15" s="79">
        <v>8</v>
      </c>
      <c r="H15" s="87">
        <f>C15/G15/12</f>
        <v>1029.7604166666667</v>
      </c>
      <c r="I15" s="87"/>
      <c r="J15" s="87"/>
    </row>
    <row r="16" spans="1:10" ht="12.75">
      <c r="A16" s="49">
        <f t="shared" si="0"/>
        <v>4</v>
      </c>
      <c r="B16" s="69" t="s">
        <v>8</v>
      </c>
      <c r="C16" s="58">
        <f t="shared" si="1"/>
        <v>68029</v>
      </c>
      <c r="D16" s="27">
        <v>45532</v>
      </c>
      <c r="E16" s="3">
        <v>21489</v>
      </c>
      <c r="F16" s="28">
        <v>1008</v>
      </c>
      <c r="G16" s="79">
        <v>9</v>
      </c>
      <c r="H16" s="87">
        <f>C16/G16/12</f>
        <v>629.8981481481482</v>
      </c>
      <c r="I16" s="87"/>
      <c r="J16" s="87"/>
    </row>
    <row r="17" spans="1:10" ht="12.75">
      <c r="A17" s="49">
        <f t="shared" si="0"/>
        <v>5</v>
      </c>
      <c r="B17" s="69" t="s">
        <v>9</v>
      </c>
      <c r="C17" s="58">
        <f t="shared" si="1"/>
        <v>94765</v>
      </c>
      <c r="D17" s="27">
        <v>45532</v>
      </c>
      <c r="E17" s="3">
        <v>46209</v>
      </c>
      <c r="F17" s="28">
        <v>3024</v>
      </c>
      <c r="G17" s="79">
        <v>8</v>
      </c>
      <c r="H17" s="87">
        <f aca="true" t="shared" si="2" ref="H17:H24">C17/G17/12</f>
        <v>987.1354166666666</v>
      </c>
      <c r="I17" s="87"/>
      <c r="J17" s="87"/>
    </row>
    <row r="18" spans="1:10" ht="12.75">
      <c r="A18" s="49">
        <f t="shared" si="0"/>
        <v>6</v>
      </c>
      <c r="B18" s="69" t="s">
        <v>10</v>
      </c>
      <c r="C18" s="58">
        <f t="shared" si="1"/>
        <v>94846</v>
      </c>
      <c r="D18" s="27">
        <v>45532</v>
      </c>
      <c r="E18" s="3">
        <v>46626</v>
      </c>
      <c r="F18" s="28">
        <v>2688</v>
      </c>
      <c r="G18" s="79">
        <v>8</v>
      </c>
      <c r="H18" s="87">
        <f t="shared" si="2"/>
        <v>987.9791666666666</v>
      </c>
      <c r="I18" s="87"/>
      <c r="J18" s="87"/>
    </row>
    <row r="19" spans="1:10" ht="12.75">
      <c r="A19" s="49">
        <f t="shared" si="0"/>
        <v>7</v>
      </c>
      <c r="B19" s="69" t="s">
        <v>11</v>
      </c>
      <c r="C19" s="58">
        <f t="shared" si="1"/>
        <v>100334</v>
      </c>
      <c r="D19" s="27">
        <v>45532</v>
      </c>
      <c r="E19" s="3">
        <v>51255</v>
      </c>
      <c r="F19" s="28">
        <v>3547</v>
      </c>
      <c r="G19" s="79">
        <v>9</v>
      </c>
      <c r="H19" s="87">
        <f t="shared" si="2"/>
        <v>929.0185185185186</v>
      </c>
      <c r="I19" s="87"/>
      <c r="J19" s="87"/>
    </row>
    <row r="20" spans="1:10" ht="12.75">
      <c r="A20" s="49">
        <f t="shared" si="0"/>
        <v>8</v>
      </c>
      <c r="B20" s="69" t="s">
        <v>12</v>
      </c>
      <c r="C20" s="58">
        <f t="shared" si="1"/>
        <v>98874</v>
      </c>
      <c r="D20" s="27">
        <v>45531</v>
      </c>
      <c r="E20" s="3">
        <v>48729</v>
      </c>
      <c r="F20" s="28">
        <v>4614</v>
      </c>
      <c r="G20" s="79">
        <v>8</v>
      </c>
      <c r="H20" s="87">
        <f t="shared" si="2"/>
        <v>1029.9375</v>
      </c>
      <c r="I20" s="87"/>
      <c r="J20" s="87"/>
    </row>
    <row r="21" spans="1:10" ht="12.75">
      <c r="A21" s="49">
        <f t="shared" si="0"/>
        <v>9</v>
      </c>
      <c r="B21" s="69" t="s">
        <v>13</v>
      </c>
      <c r="C21" s="58">
        <f t="shared" si="1"/>
        <v>100955</v>
      </c>
      <c r="D21" s="27">
        <v>45531</v>
      </c>
      <c r="E21" s="3">
        <v>50087</v>
      </c>
      <c r="F21" s="28">
        <v>5337</v>
      </c>
      <c r="G21" s="79">
        <v>8</v>
      </c>
      <c r="H21" s="87">
        <f t="shared" si="2"/>
        <v>1051.6145833333333</v>
      </c>
      <c r="I21" s="87"/>
      <c r="J21" s="87"/>
    </row>
    <row r="22" spans="1:10" ht="12.75">
      <c r="A22" s="49">
        <f t="shared" si="0"/>
        <v>10</v>
      </c>
      <c r="B22" s="69" t="s">
        <v>14</v>
      </c>
      <c r="C22" s="58">
        <f t="shared" si="1"/>
        <v>92411</v>
      </c>
      <c r="D22" s="27">
        <v>45531</v>
      </c>
      <c r="E22" s="3">
        <v>44192</v>
      </c>
      <c r="F22" s="28">
        <v>2688</v>
      </c>
      <c r="G22" s="79">
        <v>8</v>
      </c>
      <c r="H22" s="87">
        <f t="shared" si="2"/>
        <v>962.6145833333334</v>
      </c>
      <c r="I22" s="87"/>
      <c r="J22" s="87"/>
    </row>
    <row r="23" spans="1:10" ht="12.75">
      <c r="A23" s="49">
        <f t="shared" si="0"/>
        <v>11</v>
      </c>
      <c r="B23" s="70" t="s">
        <v>15</v>
      </c>
      <c r="C23" s="58">
        <f t="shared" si="1"/>
        <v>101455</v>
      </c>
      <c r="D23" s="27">
        <v>45531</v>
      </c>
      <c r="E23" s="4">
        <v>52075</v>
      </c>
      <c r="F23" s="30">
        <v>3849</v>
      </c>
      <c r="G23" s="79">
        <v>8</v>
      </c>
      <c r="H23" s="87">
        <f t="shared" si="2"/>
        <v>1056.8229166666667</v>
      </c>
      <c r="I23" s="87"/>
      <c r="J23" s="87"/>
    </row>
    <row r="24" spans="1:10" ht="13.5" thickBot="1">
      <c r="A24" s="49">
        <f t="shared" si="0"/>
        <v>12</v>
      </c>
      <c r="B24" s="70" t="s">
        <v>16</v>
      </c>
      <c r="C24" s="58">
        <f t="shared" si="1"/>
        <v>104927</v>
      </c>
      <c r="D24" s="27">
        <v>45531</v>
      </c>
      <c r="E24" s="4">
        <v>54876</v>
      </c>
      <c r="F24" s="30">
        <v>4520</v>
      </c>
      <c r="G24" s="79">
        <v>9</v>
      </c>
      <c r="H24" s="87">
        <f t="shared" si="2"/>
        <v>971.5462962962962</v>
      </c>
      <c r="I24" s="87"/>
      <c r="J24" s="87"/>
    </row>
    <row r="25" spans="1:10" ht="13.5" thickBot="1">
      <c r="A25" s="51"/>
      <c r="B25" s="72" t="s">
        <v>41</v>
      </c>
      <c r="C25" s="59">
        <f>SUM(C13:C24)</f>
        <v>1186119</v>
      </c>
      <c r="D25" s="33">
        <f>SUM(D13:D24)</f>
        <v>546379</v>
      </c>
      <c r="E25" s="9">
        <f>SUM(E13:E24)</f>
        <v>598187</v>
      </c>
      <c r="F25" s="34">
        <f>SUM(F13:F24)</f>
        <v>41553</v>
      </c>
      <c r="G25" s="81">
        <f>SUM(G13:G24)</f>
        <v>100</v>
      </c>
      <c r="H25" s="89">
        <f>C25/G25/12</f>
        <v>988.4325</v>
      </c>
      <c r="I25" s="89">
        <v>1527</v>
      </c>
      <c r="J25" s="89">
        <v>18324</v>
      </c>
    </row>
    <row r="26" spans="1:10" ht="12.75">
      <c r="A26" s="48">
        <v>13</v>
      </c>
      <c r="B26" s="69" t="s">
        <v>39</v>
      </c>
      <c r="C26" s="58">
        <f>D26+E26+F26</f>
        <v>120489</v>
      </c>
      <c r="D26" s="27">
        <v>50540</v>
      </c>
      <c r="E26" s="3">
        <v>66387</v>
      </c>
      <c r="F26" s="28">
        <v>3562</v>
      </c>
      <c r="G26" s="78">
        <v>9</v>
      </c>
      <c r="H26" s="87">
        <f>C26/G26/12</f>
        <v>1115.638888888889</v>
      </c>
      <c r="I26" s="87"/>
      <c r="J26" s="87"/>
    </row>
    <row r="27" spans="1:10" ht="12.75">
      <c r="A27" s="49">
        <f aca="true" t="shared" si="3" ref="A27:A34">A26+1</f>
        <v>14</v>
      </c>
      <c r="B27" s="70" t="s">
        <v>26</v>
      </c>
      <c r="C27" s="58">
        <f>D27+E27+F27</f>
        <v>114618</v>
      </c>
      <c r="D27" s="29">
        <v>50540</v>
      </c>
      <c r="E27" s="4">
        <v>56600</v>
      </c>
      <c r="F27" s="30">
        <v>7478</v>
      </c>
      <c r="G27" s="79">
        <v>9</v>
      </c>
      <c r="H27" s="87">
        <f>C27/G27/12</f>
        <v>1061.2777777777778</v>
      </c>
      <c r="I27" s="87"/>
      <c r="J27" s="87"/>
    </row>
    <row r="28" spans="1:10" ht="12.75">
      <c r="A28" s="49">
        <f t="shared" si="3"/>
        <v>15</v>
      </c>
      <c r="B28" s="70" t="s">
        <v>17</v>
      </c>
      <c r="C28" s="58">
        <f aca="true" t="shared" si="4" ref="C28:C37">D28+E28+F28</f>
        <v>114384</v>
      </c>
      <c r="D28" s="29">
        <v>50540</v>
      </c>
      <c r="E28" s="4">
        <v>57693</v>
      </c>
      <c r="F28" s="30">
        <v>6151</v>
      </c>
      <c r="G28" s="79">
        <v>10</v>
      </c>
      <c r="H28" s="87">
        <f aca="true" t="shared" si="5" ref="H28:H37">C28/G28/12</f>
        <v>953.1999999999999</v>
      </c>
      <c r="I28" s="87"/>
      <c r="J28" s="87"/>
    </row>
    <row r="29" spans="1:10" ht="12.75">
      <c r="A29" s="49">
        <f t="shared" si="3"/>
        <v>16</v>
      </c>
      <c r="B29" s="70" t="s">
        <v>18</v>
      </c>
      <c r="C29" s="58">
        <f t="shared" si="4"/>
        <v>110462</v>
      </c>
      <c r="D29" s="29">
        <v>50540</v>
      </c>
      <c r="E29" s="4">
        <v>56955</v>
      </c>
      <c r="F29" s="30">
        <v>2967</v>
      </c>
      <c r="G29" s="79">
        <v>8</v>
      </c>
      <c r="H29" s="87">
        <f t="shared" si="5"/>
        <v>1150.6458333333333</v>
      </c>
      <c r="I29" s="87"/>
      <c r="J29" s="87"/>
    </row>
    <row r="30" spans="1:10" ht="12.75">
      <c r="A30" s="49">
        <f t="shared" si="3"/>
        <v>17</v>
      </c>
      <c r="B30" s="70" t="s">
        <v>19</v>
      </c>
      <c r="C30" s="58">
        <f t="shared" si="4"/>
        <v>114000</v>
      </c>
      <c r="D30" s="29">
        <v>50540</v>
      </c>
      <c r="E30" s="4">
        <v>59644</v>
      </c>
      <c r="F30" s="30">
        <v>3816</v>
      </c>
      <c r="G30" s="79">
        <v>9</v>
      </c>
      <c r="H30" s="87">
        <f t="shared" si="5"/>
        <v>1055.5555555555554</v>
      </c>
      <c r="I30" s="87"/>
      <c r="J30" s="87"/>
    </row>
    <row r="31" spans="1:10" ht="12.75">
      <c r="A31" s="49">
        <f t="shared" si="3"/>
        <v>18</v>
      </c>
      <c r="B31" s="70" t="s">
        <v>20</v>
      </c>
      <c r="C31" s="58">
        <f t="shared" si="4"/>
        <v>114374</v>
      </c>
      <c r="D31" s="29">
        <v>50540</v>
      </c>
      <c r="E31" s="4">
        <v>60477</v>
      </c>
      <c r="F31" s="30">
        <v>3357</v>
      </c>
      <c r="G31" s="79">
        <v>9</v>
      </c>
      <c r="H31" s="87">
        <f t="shared" si="5"/>
        <v>1059.0185185185185</v>
      </c>
      <c r="I31" s="87"/>
      <c r="J31" s="87"/>
    </row>
    <row r="32" spans="1:10" ht="12.75">
      <c r="A32" s="49">
        <f t="shared" si="3"/>
        <v>19</v>
      </c>
      <c r="B32" s="70" t="s">
        <v>21</v>
      </c>
      <c r="C32" s="58">
        <f t="shared" si="4"/>
        <v>133522</v>
      </c>
      <c r="D32" s="29">
        <v>50540</v>
      </c>
      <c r="E32" s="4">
        <v>76833</v>
      </c>
      <c r="F32" s="30">
        <v>6149</v>
      </c>
      <c r="G32" s="79">
        <v>10</v>
      </c>
      <c r="H32" s="87">
        <f t="shared" si="5"/>
        <v>1112.6833333333334</v>
      </c>
      <c r="I32" s="87"/>
      <c r="J32" s="87"/>
    </row>
    <row r="33" spans="1:10" ht="12.75">
      <c r="A33" s="49">
        <f t="shared" si="3"/>
        <v>20</v>
      </c>
      <c r="B33" s="70" t="s">
        <v>22</v>
      </c>
      <c r="C33" s="58">
        <f t="shared" si="4"/>
        <v>98485</v>
      </c>
      <c r="D33" s="29">
        <v>50540</v>
      </c>
      <c r="E33" s="4">
        <v>45920</v>
      </c>
      <c r="F33" s="30">
        <v>2025</v>
      </c>
      <c r="G33" s="79">
        <v>7</v>
      </c>
      <c r="H33" s="87">
        <f t="shared" si="5"/>
        <v>1172.4404761904761</v>
      </c>
      <c r="I33" s="87"/>
      <c r="J33" s="87"/>
    </row>
    <row r="34" spans="1:10" ht="12.75">
      <c r="A34" s="49">
        <f t="shared" si="3"/>
        <v>21</v>
      </c>
      <c r="B34" s="70" t="s">
        <v>23</v>
      </c>
      <c r="C34" s="58">
        <f t="shared" si="4"/>
        <v>108985</v>
      </c>
      <c r="D34" s="29">
        <v>50540</v>
      </c>
      <c r="E34" s="4">
        <v>55365</v>
      </c>
      <c r="F34" s="30">
        <v>3080</v>
      </c>
      <c r="G34" s="79">
        <v>9</v>
      </c>
      <c r="H34" s="87">
        <f t="shared" si="5"/>
        <v>1009.1203703703704</v>
      </c>
      <c r="I34" s="87"/>
      <c r="J34" s="87"/>
    </row>
    <row r="35" spans="1:10" ht="12.75">
      <c r="A35" s="49">
        <f>A34+1</f>
        <v>22</v>
      </c>
      <c r="B35" s="70" t="s">
        <v>24</v>
      </c>
      <c r="C35" s="58">
        <f t="shared" si="4"/>
        <v>111344</v>
      </c>
      <c r="D35" s="29">
        <v>50540</v>
      </c>
      <c r="E35" s="4">
        <v>57592</v>
      </c>
      <c r="F35" s="30">
        <v>3212</v>
      </c>
      <c r="G35" s="79">
        <v>10</v>
      </c>
      <c r="H35" s="87">
        <f t="shared" si="5"/>
        <v>927.8666666666667</v>
      </c>
      <c r="I35" s="87"/>
      <c r="J35" s="87"/>
    </row>
    <row r="36" spans="1:10" ht="12.75">
      <c r="A36" s="49">
        <f>A35+1</f>
        <v>23</v>
      </c>
      <c r="B36" s="70" t="s">
        <v>25</v>
      </c>
      <c r="C36" s="58">
        <f t="shared" si="4"/>
        <v>105375</v>
      </c>
      <c r="D36" s="29">
        <v>50540</v>
      </c>
      <c r="E36" s="4">
        <v>48092</v>
      </c>
      <c r="F36" s="30">
        <v>6743</v>
      </c>
      <c r="G36" s="79">
        <v>9</v>
      </c>
      <c r="H36" s="87">
        <f t="shared" si="5"/>
        <v>975.6944444444445</v>
      </c>
      <c r="I36" s="87"/>
      <c r="J36" s="87"/>
    </row>
    <row r="37" spans="1:10" ht="13.5" thickBot="1">
      <c r="A37" s="49">
        <f>A36+1</f>
        <v>24</v>
      </c>
      <c r="B37" s="70" t="s">
        <v>27</v>
      </c>
      <c r="C37" s="58">
        <f t="shared" si="4"/>
        <v>122659</v>
      </c>
      <c r="D37" s="29">
        <v>50540</v>
      </c>
      <c r="E37" s="4">
        <v>61661</v>
      </c>
      <c r="F37" s="30">
        <v>10458</v>
      </c>
      <c r="G37" s="79">
        <v>7</v>
      </c>
      <c r="H37" s="87">
        <f t="shared" si="5"/>
        <v>1460.2261904761906</v>
      </c>
      <c r="I37" s="87"/>
      <c r="J37" s="87"/>
    </row>
    <row r="38" spans="1:10" ht="13.5" thickBot="1">
      <c r="A38" s="52"/>
      <c r="B38" s="72" t="s">
        <v>42</v>
      </c>
      <c r="C38" s="59">
        <f>SUM(C26:C37)</f>
        <v>1368697</v>
      </c>
      <c r="D38" s="33">
        <f>SUM(D26:D37)</f>
        <v>606480</v>
      </c>
      <c r="E38" s="9">
        <f>SUM(E26:E37)</f>
        <v>703219</v>
      </c>
      <c r="F38" s="34">
        <f>SUM(F26:F37)</f>
        <v>58998</v>
      </c>
      <c r="G38" s="81">
        <f>SUM(G26:G37)</f>
        <v>106</v>
      </c>
      <c r="H38" s="90">
        <f>C38/G38/12</f>
        <v>1076.0196540880504</v>
      </c>
      <c r="I38" s="90">
        <v>1527</v>
      </c>
      <c r="J38" s="90">
        <v>18324</v>
      </c>
    </row>
    <row r="39" spans="1:10" ht="12.75">
      <c r="A39" s="48">
        <v>25</v>
      </c>
      <c r="B39" s="69" t="s">
        <v>44</v>
      </c>
      <c r="C39" s="61">
        <f>D39+E39+F39</f>
        <v>1230764</v>
      </c>
      <c r="D39" s="27">
        <v>842735</v>
      </c>
      <c r="E39" s="3">
        <v>379369</v>
      </c>
      <c r="F39" s="28">
        <v>8660</v>
      </c>
      <c r="G39" s="78">
        <v>50</v>
      </c>
      <c r="H39" s="86">
        <f>C39/G39/12</f>
        <v>2051.273333333333</v>
      </c>
      <c r="I39" s="86"/>
      <c r="J39" s="86"/>
    </row>
    <row r="40" spans="1:10" ht="12.75">
      <c r="A40" s="48">
        <f>A39+1</f>
        <v>26</v>
      </c>
      <c r="B40" s="69" t="s">
        <v>55</v>
      </c>
      <c r="C40" s="61">
        <f>D40+E40+F40</f>
        <v>2000882</v>
      </c>
      <c r="D40" s="27">
        <v>1537721</v>
      </c>
      <c r="E40" s="3">
        <v>451417</v>
      </c>
      <c r="F40" s="28">
        <v>11744</v>
      </c>
      <c r="G40" s="78">
        <v>56</v>
      </c>
      <c r="H40" s="86">
        <f>C40/G40/12</f>
        <v>2977.5029761904766</v>
      </c>
      <c r="I40" s="87"/>
      <c r="J40" s="87"/>
    </row>
    <row r="41" spans="1:10" ht="13.5" thickBot="1">
      <c r="A41" s="49">
        <f>A40+1</f>
        <v>27</v>
      </c>
      <c r="B41" s="70" t="s">
        <v>28</v>
      </c>
      <c r="C41" s="61">
        <f>D41+E41+F41</f>
        <v>622732</v>
      </c>
      <c r="D41" s="29">
        <v>446311</v>
      </c>
      <c r="E41" s="4">
        <v>175581</v>
      </c>
      <c r="F41" s="30">
        <v>840</v>
      </c>
      <c r="G41" s="79">
        <v>16</v>
      </c>
      <c r="H41" s="86">
        <f>C41/G41/12</f>
        <v>3243.3958333333335</v>
      </c>
      <c r="I41" s="87"/>
      <c r="J41" s="87"/>
    </row>
    <row r="42" spans="1:10" ht="13.5" thickBot="1">
      <c r="A42" s="51"/>
      <c r="B42" s="72" t="s">
        <v>45</v>
      </c>
      <c r="C42" s="59">
        <f>SUM(C39:C41)</f>
        <v>3854378</v>
      </c>
      <c r="D42" s="33">
        <f>SUM(D39:D41)</f>
        <v>2826767</v>
      </c>
      <c r="E42" s="9">
        <f>E41+E40+E39</f>
        <v>1006367</v>
      </c>
      <c r="F42" s="34">
        <f>F41+F40+F39</f>
        <v>21244</v>
      </c>
      <c r="G42" s="81">
        <f>G41+G40+G39</f>
        <v>122</v>
      </c>
      <c r="H42" s="90">
        <f>C42/G42/12</f>
        <v>2632.7718579234975</v>
      </c>
      <c r="I42" s="90">
        <v>2034</v>
      </c>
      <c r="J42" s="90">
        <v>24408</v>
      </c>
    </row>
    <row r="43" spans="1:10" ht="13.5" thickBot="1">
      <c r="A43" s="53">
        <v>28</v>
      </c>
      <c r="B43" s="73" t="s">
        <v>53</v>
      </c>
      <c r="C43" s="62">
        <f>D43+E43+F43</f>
        <v>374670</v>
      </c>
      <c r="D43" s="35">
        <v>186107</v>
      </c>
      <c r="E43" s="6">
        <v>180064</v>
      </c>
      <c r="F43" s="36">
        <v>8499</v>
      </c>
      <c r="G43" s="82" t="s">
        <v>80</v>
      </c>
      <c r="H43" s="91">
        <f>C43/14/12</f>
        <v>2230.1785714285716</v>
      </c>
      <c r="I43" s="91"/>
      <c r="J43" s="91"/>
    </row>
    <row r="44" spans="1:10" ht="13.5" thickBot="1">
      <c r="A44" s="51"/>
      <c r="B44" s="72" t="s">
        <v>46</v>
      </c>
      <c r="C44" s="59">
        <f aca="true" t="shared" si="6" ref="C44:H44">C43</f>
        <v>374670</v>
      </c>
      <c r="D44" s="33">
        <f t="shared" si="6"/>
        <v>186107</v>
      </c>
      <c r="E44" s="9">
        <f t="shared" si="6"/>
        <v>180064</v>
      </c>
      <c r="F44" s="34">
        <f t="shared" si="6"/>
        <v>8499</v>
      </c>
      <c r="G44" s="81" t="str">
        <f t="shared" si="6"/>
        <v>6mame+8cop.</v>
      </c>
      <c r="H44" s="89">
        <f t="shared" si="6"/>
        <v>2230.1785714285716</v>
      </c>
      <c r="I44" s="89">
        <v>2406</v>
      </c>
      <c r="J44" s="89">
        <v>28872</v>
      </c>
    </row>
    <row r="45" spans="1:10" ht="13.5" thickBot="1">
      <c r="A45" s="53">
        <v>29</v>
      </c>
      <c r="B45" s="73" t="s">
        <v>29</v>
      </c>
      <c r="C45" s="94">
        <f>D45+E45+F45</f>
        <v>807165</v>
      </c>
      <c r="D45" s="35">
        <v>581916</v>
      </c>
      <c r="E45" s="6">
        <v>224379</v>
      </c>
      <c r="F45" s="36">
        <v>870</v>
      </c>
      <c r="G45" s="83">
        <v>19</v>
      </c>
      <c r="H45" s="91">
        <f>C45/G45/12</f>
        <v>3540.197368421053</v>
      </c>
      <c r="I45" s="91"/>
      <c r="J45" s="91"/>
    </row>
    <row r="46" spans="1:10" ht="13.5" thickBot="1">
      <c r="A46" s="51"/>
      <c r="B46" s="72" t="s">
        <v>47</v>
      </c>
      <c r="C46" s="59">
        <f>C45</f>
        <v>807165</v>
      </c>
      <c r="D46" s="33">
        <f>D45</f>
        <v>581916</v>
      </c>
      <c r="E46" s="33">
        <f>E45</f>
        <v>224379</v>
      </c>
      <c r="F46" s="33">
        <f>F45</f>
        <v>870</v>
      </c>
      <c r="G46" s="33">
        <f>G45</f>
        <v>19</v>
      </c>
      <c r="H46" s="95">
        <f>C46/G46/12</f>
        <v>3540.197368421053</v>
      </c>
      <c r="I46" s="89">
        <v>2301</v>
      </c>
      <c r="J46" s="89">
        <v>27612</v>
      </c>
    </row>
    <row r="47" spans="1:10" ht="13.5" thickBot="1">
      <c r="A47" s="53">
        <v>31</v>
      </c>
      <c r="B47" s="73" t="s">
        <v>54</v>
      </c>
      <c r="C47" s="62">
        <f>D47+E47+F47</f>
        <v>6076968</v>
      </c>
      <c r="D47" s="35">
        <v>4202618</v>
      </c>
      <c r="E47" s="6">
        <v>1662894</v>
      </c>
      <c r="F47" s="36">
        <v>211456</v>
      </c>
      <c r="G47" s="83">
        <v>473</v>
      </c>
      <c r="H47" s="92">
        <f>C47/G47/12</f>
        <v>1070.6427061310783</v>
      </c>
      <c r="I47" s="92"/>
      <c r="J47" s="92"/>
    </row>
    <row r="48" spans="1:10" ht="13.5" thickBot="1">
      <c r="A48" s="51"/>
      <c r="B48" s="72" t="s">
        <v>48</v>
      </c>
      <c r="C48" s="59">
        <f aca="true" t="shared" si="7" ref="C48:H48">C47</f>
        <v>6076968</v>
      </c>
      <c r="D48" s="33">
        <f t="shared" si="7"/>
        <v>4202618</v>
      </c>
      <c r="E48" s="9">
        <f t="shared" si="7"/>
        <v>1662894</v>
      </c>
      <c r="F48" s="34">
        <f t="shared" si="7"/>
        <v>211456</v>
      </c>
      <c r="G48" s="81">
        <f t="shared" si="7"/>
        <v>473</v>
      </c>
      <c r="H48" s="89">
        <f t="shared" si="7"/>
        <v>1070.6427061310783</v>
      </c>
      <c r="I48" s="89">
        <v>1273</v>
      </c>
      <c r="J48" s="89">
        <v>15276</v>
      </c>
    </row>
    <row r="49" spans="1:10" ht="12.75">
      <c r="A49" s="48">
        <v>32</v>
      </c>
      <c r="B49" s="71" t="s">
        <v>30</v>
      </c>
      <c r="C49" s="60">
        <f>D49+E49+F49</f>
        <v>120359</v>
      </c>
      <c r="D49" s="31">
        <v>61615</v>
      </c>
      <c r="E49" s="10">
        <v>55814</v>
      </c>
      <c r="F49" s="32">
        <v>2930</v>
      </c>
      <c r="G49" s="80">
        <v>9</v>
      </c>
      <c r="H49" s="86">
        <f>C49/G49/10</f>
        <v>1337.3222222222223</v>
      </c>
      <c r="I49" s="86"/>
      <c r="J49" s="86"/>
    </row>
    <row r="50" spans="1:10" ht="12.75">
      <c r="A50" s="49">
        <f aca="true" t="shared" si="8" ref="A50:A57">A49+1</f>
        <v>33</v>
      </c>
      <c r="B50" s="74" t="s">
        <v>31</v>
      </c>
      <c r="C50" s="63">
        <f>D50+E50+F50</f>
        <v>92299</v>
      </c>
      <c r="D50" s="37">
        <v>61615</v>
      </c>
      <c r="E50" s="11">
        <v>28439</v>
      </c>
      <c r="F50" s="38">
        <v>2245</v>
      </c>
      <c r="G50" s="84">
        <v>4</v>
      </c>
      <c r="H50" s="86">
        <f aca="true" t="shared" si="9" ref="H50:H57">C50/G50/10</f>
        <v>2307.475</v>
      </c>
      <c r="I50" s="86"/>
      <c r="J50" s="86"/>
    </row>
    <row r="51" spans="1:10" ht="12.75">
      <c r="A51" s="49">
        <f t="shared" si="8"/>
        <v>34</v>
      </c>
      <c r="B51" s="74" t="s">
        <v>32</v>
      </c>
      <c r="C51" s="63">
        <f aca="true" t="shared" si="10" ref="C51:C57">D51+E51+F51</f>
        <v>99974</v>
      </c>
      <c r="D51" s="37">
        <v>61615</v>
      </c>
      <c r="E51" s="11">
        <v>36949</v>
      </c>
      <c r="F51" s="38">
        <v>1410</v>
      </c>
      <c r="G51" s="84">
        <v>5</v>
      </c>
      <c r="H51" s="86">
        <f t="shared" si="9"/>
        <v>1999.48</v>
      </c>
      <c r="I51" s="86"/>
      <c r="J51" s="86"/>
    </row>
    <row r="52" spans="1:10" ht="12.75">
      <c r="A52" s="49">
        <f t="shared" si="8"/>
        <v>35</v>
      </c>
      <c r="B52" s="74" t="s">
        <v>33</v>
      </c>
      <c r="C52" s="63">
        <f t="shared" si="10"/>
        <v>96478</v>
      </c>
      <c r="D52" s="37">
        <v>61615</v>
      </c>
      <c r="E52" s="11">
        <v>32617</v>
      </c>
      <c r="F52" s="38">
        <v>2246</v>
      </c>
      <c r="G52" s="84">
        <v>6</v>
      </c>
      <c r="H52" s="86">
        <f t="shared" si="9"/>
        <v>1607.9666666666667</v>
      </c>
      <c r="I52" s="86"/>
      <c r="J52" s="86"/>
    </row>
    <row r="53" spans="1:10" ht="12.75">
      <c r="A53" s="49">
        <f t="shared" si="8"/>
        <v>36</v>
      </c>
      <c r="B53" s="74" t="s">
        <v>34</v>
      </c>
      <c r="C53" s="63">
        <f t="shared" si="10"/>
        <v>99650</v>
      </c>
      <c r="D53" s="37">
        <v>61615</v>
      </c>
      <c r="E53" s="11">
        <v>36134</v>
      </c>
      <c r="F53" s="38">
        <v>1901</v>
      </c>
      <c r="G53" s="84">
        <v>6</v>
      </c>
      <c r="H53" s="86">
        <f t="shared" si="9"/>
        <v>1660.8333333333333</v>
      </c>
      <c r="I53" s="86"/>
      <c r="J53" s="86"/>
    </row>
    <row r="54" spans="1:10" ht="12.75">
      <c r="A54" s="49">
        <f t="shared" si="8"/>
        <v>37</v>
      </c>
      <c r="B54" s="74" t="s">
        <v>35</v>
      </c>
      <c r="C54" s="63">
        <f t="shared" si="10"/>
        <v>92636</v>
      </c>
      <c r="D54" s="37">
        <v>61615</v>
      </c>
      <c r="E54" s="11">
        <v>29479</v>
      </c>
      <c r="F54" s="38">
        <v>1542</v>
      </c>
      <c r="G54" s="84">
        <v>6</v>
      </c>
      <c r="H54" s="86">
        <f t="shared" si="9"/>
        <v>1543.9333333333334</v>
      </c>
      <c r="I54" s="86"/>
      <c r="J54" s="86"/>
    </row>
    <row r="55" spans="1:10" ht="12.75">
      <c r="A55" s="49">
        <f t="shared" si="8"/>
        <v>38</v>
      </c>
      <c r="B55" s="74" t="s">
        <v>36</v>
      </c>
      <c r="C55" s="63">
        <f t="shared" si="10"/>
        <v>94633</v>
      </c>
      <c r="D55" s="37">
        <v>61615</v>
      </c>
      <c r="E55" s="11">
        <v>29952</v>
      </c>
      <c r="F55" s="38">
        <v>3066</v>
      </c>
      <c r="G55" s="84">
        <v>6</v>
      </c>
      <c r="H55" s="86">
        <f t="shared" si="9"/>
        <v>1577.2166666666667</v>
      </c>
      <c r="I55" s="86"/>
      <c r="J55" s="86"/>
    </row>
    <row r="56" spans="1:10" ht="12.75">
      <c r="A56" s="49">
        <f t="shared" si="8"/>
        <v>39</v>
      </c>
      <c r="B56" s="70" t="s">
        <v>37</v>
      </c>
      <c r="C56" s="63">
        <f t="shared" si="10"/>
        <v>106437</v>
      </c>
      <c r="D56" s="37">
        <v>61615</v>
      </c>
      <c r="E56" s="4">
        <v>42857</v>
      </c>
      <c r="F56" s="30">
        <v>1965</v>
      </c>
      <c r="G56" s="79">
        <v>5</v>
      </c>
      <c r="H56" s="86">
        <f t="shared" si="9"/>
        <v>2128.7400000000002</v>
      </c>
      <c r="I56" s="87"/>
      <c r="J56" s="87"/>
    </row>
    <row r="57" spans="1:10" ht="13.5" thickBot="1">
      <c r="A57" s="49">
        <f t="shared" si="8"/>
        <v>40</v>
      </c>
      <c r="B57" s="70" t="s">
        <v>38</v>
      </c>
      <c r="C57" s="63">
        <f t="shared" si="10"/>
        <v>95891</v>
      </c>
      <c r="D57" s="37">
        <v>61615</v>
      </c>
      <c r="E57" s="4">
        <v>32736</v>
      </c>
      <c r="F57" s="30">
        <v>1540</v>
      </c>
      <c r="G57" s="79">
        <v>7</v>
      </c>
      <c r="H57" s="86">
        <f t="shared" si="9"/>
        <v>1369.8714285714286</v>
      </c>
      <c r="I57" s="87"/>
      <c r="J57" s="87"/>
    </row>
    <row r="58" spans="1:10" ht="13.5" thickBot="1">
      <c r="A58" s="51"/>
      <c r="B58" s="72" t="s">
        <v>43</v>
      </c>
      <c r="C58" s="59">
        <f>SUM(C49:C57)</f>
        <v>898357</v>
      </c>
      <c r="D58" s="33">
        <f>SUM(D49:D57)</f>
        <v>554535</v>
      </c>
      <c r="E58" s="9">
        <f>SUM(E49:E57)</f>
        <v>324977</v>
      </c>
      <c r="F58" s="34">
        <f>SUM(F49:F57)</f>
        <v>18845</v>
      </c>
      <c r="G58" s="81">
        <f>SUM(G49:G57)</f>
        <v>54</v>
      </c>
      <c r="H58" s="98">
        <v>1386</v>
      </c>
      <c r="I58" s="90">
        <v>1527</v>
      </c>
      <c r="J58" s="90">
        <v>18324</v>
      </c>
    </row>
    <row r="59" spans="1:10" ht="13.5" thickBot="1">
      <c r="A59" s="54">
        <v>41</v>
      </c>
      <c r="B59" s="75" t="s">
        <v>49</v>
      </c>
      <c r="C59" s="64">
        <f>D59+E59+F59</f>
        <v>829122</v>
      </c>
      <c r="D59" s="39">
        <v>500350</v>
      </c>
      <c r="E59" s="12">
        <v>315046</v>
      </c>
      <c r="F59" s="40">
        <v>13726</v>
      </c>
      <c r="G59" s="85">
        <v>33</v>
      </c>
      <c r="H59" s="86">
        <f>C59/G59/12</f>
        <v>2093.7424242424245</v>
      </c>
      <c r="I59" s="86"/>
      <c r="J59" s="86"/>
    </row>
    <row r="60" spans="1:10" ht="13.5" thickBot="1">
      <c r="A60" s="52"/>
      <c r="B60" s="72" t="s">
        <v>50</v>
      </c>
      <c r="C60" s="59">
        <f aca="true" t="shared" si="11" ref="C60:H60">C59</f>
        <v>829122</v>
      </c>
      <c r="D60" s="33">
        <f>D59</f>
        <v>500350</v>
      </c>
      <c r="E60" s="9">
        <f t="shared" si="11"/>
        <v>315046</v>
      </c>
      <c r="F60" s="34">
        <f t="shared" si="11"/>
        <v>13726</v>
      </c>
      <c r="G60" s="81">
        <f t="shared" si="11"/>
        <v>33</v>
      </c>
      <c r="H60" s="90">
        <f t="shared" si="11"/>
        <v>2093.7424242424245</v>
      </c>
      <c r="I60" s="90">
        <v>1721</v>
      </c>
      <c r="J60" s="90">
        <v>20652</v>
      </c>
    </row>
    <row r="61" spans="1:10" ht="12.75">
      <c r="A61" s="53">
        <v>42</v>
      </c>
      <c r="B61" s="76" t="s">
        <v>58</v>
      </c>
      <c r="C61" s="65">
        <f>D61+E61+F61</f>
        <v>479199</v>
      </c>
      <c r="D61" s="41">
        <v>370986</v>
      </c>
      <c r="E61" s="13">
        <v>108213</v>
      </c>
      <c r="F61" s="42"/>
      <c r="G61" s="83">
        <v>55</v>
      </c>
      <c r="H61" s="86">
        <f>C61/G61/12</f>
        <v>726.059090909091</v>
      </c>
      <c r="I61" s="91"/>
      <c r="J61" s="91"/>
    </row>
    <row r="62" spans="1:10" ht="13.5" thickBot="1">
      <c r="A62" s="50">
        <v>43</v>
      </c>
      <c r="B62" s="77" t="s">
        <v>57</v>
      </c>
      <c r="C62" s="65">
        <f>D62+E62+F62</f>
        <v>1096935</v>
      </c>
      <c r="D62" s="43">
        <v>839809</v>
      </c>
      <c r="E62" s="14">
        <v>257126</v>
      </c>
      <c r="F62" s="44"/>
      <c r="G62" s="80">
        <v>34</v>
      </c>
      <c r="H62" s="86">
        <f>C62/G62/12</f>
        <v>2688.5661764705883</v>
      </c>
      <c r="I62" s="88"/>
      <c r="J62" s="88"/>
    </row>
    <row r="63" spans="1:10" ht="13.5" thickBot="1">
      <c r="A63" s="52"/>
      <c r="B63" s="72" t="s">
        <v>51</v>
      </c>
      <c r="C63" s="59">
        <f>C61+C62</f>
        <v>1576134</v>
      </c>
      <c r="D63" s="33">
        <f>SUM(D61:D62)</f>
        <v>1210795</v>
      </c>
      <c r="E63" s="9">
        <f>E61+E62</f>
        <v>365339</v>
      </c>
      <c r="F63" s="34">
        <f>F61+F62</f>
        <v>0</v>
      </c>
      <c r="G63" s="81">
        <f>G61+G62</f>
        <v>89</v>
      </c>
      <c r="H63" s="90">
        <f>C63/G63/12</f>
        <v>1475.7808988764045</v>
      </c>
      <c r="I63" s="90">
        <v>2034</v>
      </c>
      <c r="J63" s="90">
        <v>24408</v>
      </c>
    </row>
    <row r="64" spans="1:8" ht="12.75">
      <c r="A64" s="16"/>
      <c r="B64" s="16"/>
      <c r="C64" s="17"/>
      <c r="D64" s="17"/>
      <c r="E64" s="17"/>
      <c r="F64" s="17"/>
      <c r="H64" s="18"/>
    </row>
    <row r="65" spans="1:10" ht="12.75">
      <c r="A65" s="16"/>
      <c r="B65" s="97" t="s">
        <v>74</v>
      </c>
      <c r="C65" s="96">
        <f>C63+C60+C58+C48+C46+C44+C38+C25+C42</f>
        <v>16971610</v>
      </c>
      <c r="D65" s="17"/>
      <c r="E65" s="17"/>
      <c r="F65" s="17" t="s">
        <v>73</v>
      </c>
      <c r="G65" s="99" t="s">
        <v>90</v>
      </c>
      <c r="I65" s="8"/>
      <c r="J65" s="8"/>
    </row>
    <row r="66" spans="1:8" ht="15.75">
      <c r="A66" s="93" t="s">
        <v>75</v>
      </c>
      <c r="H66" s="8"/>
    </row>
    <row r="67" spans="1:8" ht="12.75">
      <c r="A67" s="5" t="s">
        <v>81</v>
      </c>
      <c r="B67" s="100" t="s">
        <v>91</v>
      </c>
      <c r="H67" s="8"/>
    </row>
    <row r="69" spans="2:8" ht="12.75">
      <c r="B69" t="s">
        <v>82</v>
      </c>
      <c r="E69" s="19" t="s">
        <v>83</v>
      </c>
      <c r="H69" t="s">
        <v>84</v>
      </c>
    </row>
    <row r="70" spans="2:8" ht="12.75">
      <c r="B70" t="s">
        <v>52</v>
      </c>
      <c r="E70" s="19" t="s">
        <v>85</v>
      </c>
      <c r="H70" t="s">
        <v>86</v>
      </c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Word.Picture.8" shapeId="15236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euromconect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Delia</cp:lastModifiedBy>
  <cp:lastPrinted>2012-01-21T08:48:20Z</cp:lastPrinted>
  <dcterms:created xsi:type="dcterms:W3CDTF">2010-10-26T04:46:36Z</dcterms:created>
  <dcterms:modified xsi:type="dcterms:W3CDTF">2012-01-30T08:06:14Z</dcterms:modified>
  <cp:category/>
  <cp:version/>
  <cp:contentType/>
  <cp:contentStatus/>
</cp:coreProperties>
</file>