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a 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<sst xmlns="http://schemas.openxmlformats.org/spreadsheetml/2006/main" count="87" uniqueCount="83">
  <si>
    <t xml:space="preserve"> -lei-</t>
  </si>
  <si>
    <t>Nr. crt.</t>
  </si>
  <si>
    <t>Categoria veniturilor</t>
  </si>
  <si>
    <t>Buget 2010</t>
  </si>
  <si>
    <t>Prognozat 2011</t>
  </si>
  <si>
    <t>2011/2010</t>
  </si>
  <si>
    <t>1</t>
  </si>
  <si>
    <t>4</t>
  </si>
  <si>
    <t>I</t>
  </si>
  <si>
    <t xml:space="preserve">Venituri proprii, din care: </t>
  </si>
  <si>
    <t>Venituri fiscale, din care:</t>
  </si>
  <si>
    <t>1.1</t>
  </si>
  <si>
    <t>Impozite şi taxe pe bunuri şi servicii</t>
  </si>
  <si>
    <t>2</t>
  </si>
  <si>
    <t>Venituri nefiscale, din care:</t>
  </si>
  <si>
    <t>2.1</t>
  </si>
  <si>
    <t>Venituri din proprietate</t>
  </si>
  <si>
    <t>2.2</t>
  </si>
  <si>
    <t>Vânzări de bunuri şi servicii,amenzi si penalitati,alte venituri</t>
  </si>
  <si>
    <t xml:space="preserve">Cote defalcate din impozitul pe venit </t>
  </si>
  <si>
    <t>II</t>
  </si>
  <si>
    <t>Prelevări de la bugetul de stat (1+2)</t>
  </si>
  <si>
    <t>Sume defalcate din TVA</t>
  </si>
  <si>
    <t xml:space="preserve">Sume defalcate din TVA pentru echilibrarea bugetului Consiliului Judeţean </t>
  </si>
  <si>
    <t>1.2</t>
  </si>
  <si>
    <t>Sume defalcate din TVA pentru finanţarea cheltuielilor descentralizate la nivelul judeţelor din care pentru:</t>
  </si>
  <si>
    <t>1.2.1</t>
  </si>
  <si>
    <t>Protectie copii</t>
  </si>
  <si>
    <t>1.2.2</t>
  </si>
  <si>
    <t>Asistenta persoane cu handicap adulti</t>
  </si>
  <si>
    <t>Produse lactate si de panificaţie</t>
  </si>
  <si>
    <t>Învăţământ special</t>
  </si>
  <si>
    <t>Contributii pt.personalul neclerical</t>
  </si>
  <si>
    <t>Servicii comunitare de evidenţă a persoanelor</t>
  </si>
  <si>
    <t>1.2.3</t>
  </si>
  <si>
    <t>1.3</t>
  </si>
  <si>
    <t xml:space="preserve">Sume defalcate din TVA pentru drumuri </t>
  </si>
  <si>
    <t>TOTAL SUBVENŢII, din care:</t>
  </si>
  <si>
    <t>Subvenţii pentru funcţionare, din care:</t>
  </si>
  <si>
    <t>2.1.1</t>
  </si>
  <si>
    <t>Subvenţii pentru finantarea drepturilor acordate persoanelor cu handicap</t>
  </si>
  <si>
    <t>2.1.2</t>
  </si>
  <si>
    <t>Subvenţii pt. Camera agricola</t>
  </si>
  <si>
    <t>Transferuri din venituri proprii ale MS catre bugetele locale
pentru finantarea de aparatura medicala si RK</t>
  </si>
  <si>
    <t>Venituri din contractele incheiate cu DSP din sumele alocate de la bugetul de stat</t>
  </si>
  <si>
    <t>Actiuni de sanatate</t>
  </si>
  <si>
    <t>Venituri din contractele cu casele de asigurari de sanatate *)</t>
  </si>
  <si>
    <t>Programe de sanatate</t>
  </si>
  <si>
    <t>2.1.3</t>
  </si>
  <si>
    <t>Subvenţii pentru sănătate</t>
  </si>
  <si>
    <t xml:space="preserve">Subvenţii pt.planuri şi regulamente de urbanism, PUG </t>
  </si>
  <si>
    <t>2.2.</t>
  </si>
  <si>
    <t>Subvenţii pentru dezvoltare, din care:</t>
  </si>
  <si>
    <t>2.2.1</t>
  </si>
  <si>
    <t>Subventii de la bugetul de stat catre bugetele locale necesare sustinerii derularii proiectelor finantate din FEN postaderare</t>
  </si>
  <si>
    <t>III</t>
  </si>
  <si>
    <t>Fonduri nerambursabile, din care:</t>
  </si>
  <si>
    <t>3.1</t>
  </si>
  <si>
    <t>Fondul European de Dezvoltare Regionala</t>
  </si>
  <si>
    <t>3.2</t>
  </si>
  <si>
    <t>Fondul Social European</t>
  </si>
  <si>
    <t>3.3</t>
  </si>
  <si>
    <t>Alte facilităţi şi instrumente postaderare</t>
  </si>
  <si>
    <t>IV</t>
  </si>
  <si>
    <t>Transferuri de la alte autoritati locale</t>
  </si>
  <si>
    <t>A</t>
  </si>
  <si>
    <t>TOTAL VENITURI (I - IV)</t>
  </si>
  <si>
    <t>B</t>
  </si>
  <si>
    <t>Excedent an precedent pt. finanţarea deficitului secţiunii de dezvoltare</t>
  </si>
  <si>
    <t>C</t>
  </si>
  <si>
    <t>TOTAL VENITURI BUGET LOCAL  (A+B)</t>
  </si>
  <si>
    <t>D</t>
  </si>
  <si>
    <t>VENITURI PROPRII INSTITUŢII SUBORDONATE</t>
  </si>
  <si>
    <t>D1</t>
  </si>
  <si>
    <t>Venituri proprii Instituţii de cultură, Camera agricolă, Serviciul de pază, Sc. Spec.nr.3, Cămin Ideciu</t>
  </si>
  <si>
    <t>D2</t>
  </si>
  <si>
    <t>Venituri proprii spitale din care pentru:</t>
  </si>
  <si>
    <t>D.2.1</t>
  </si>
  <si>
    <t>sectiunea functionare</t>
  </si>
  <si>
    <t>D.2.2</t>
  </si>
  <si>
    <t>sectiunea dezvoltare</t>
  </si>
  <si>
    <t>E</t>
  </si>
  <si>
    <t>TOTAL VENITURI (C+D)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</si>
</sst>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00%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wrapText="1"/>
    </xf>
    <xf numFmtId="3" fontId="2" fillId="34" borderId="12" xfId="0" applyNumberFormat="1" applyFont="1" applyFill="1" applyBorder="1" applyAlignment="1">
      <alignment horizontal="right"/>
    </xf>
    <xf numFmtId="10" fontId="2" fillId="34" borderId="12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10" fontId="2" fillId="33" borderId="12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3" fontId="0" fillId="33" borderId="10" xfId="0" applyNumberFormat="1" applyFont="1" applyFill="1" applyBorder="1" applyAlignment="1">
      <alignment horizontal="right"/>
    </xf>
    <xf numFmtId="10" fontId="0" fillId="33" borderId="12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3" fontId="2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 wrapText="1"/>
    </xf>
    <xf numFmtId="3" fontId="2" fillId="33" borderId="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left" wrapText="1"/>
    </xf>
    <xf numFmtId="49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3" fontId="0" fillId="34" borderId="10" xfId="0" applyNumberFormat="1" applyFont="1" applyFill="1" applyBorder="1" applyAlignment="1">
      <alignment horizontal="right" wrapText="1"/>
    </xf>
    <xf numFmtId="10" fontId="2" fillId="34" borderId="12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left" wrapText="1"/>
    </xf>
    <xf numFmtId="3" fontId="0" fillId="35" borderId="10" xfId="0" applyNumberFormat="1" applyFont="1" applyFill="1" applyBorder="1" applyAlignment="1">
      <alignment horizontal="right"/>
    </xf>
    <xf numFmtId="49" fontId="0" fillId="34" borderId="12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wrapText="1"/>
    </xf>
    <xf numFmtId="3" fontId="2" fillId="34" borderId="10" xfId="0" applyNumberFormat="1" applyFont="1" applyFill="1" applyBorder="1" applyAlignment="1">
      <alignment horizontal="right" wrapText="1"/>
    </xf>
    <xf numFmtId="49" fontId="2" fillId="36" borderId="12" xfId="0" applyNumberFormat="1" applyFont="1" applyFill="1" applyBorder="1" applyAlignment="1">
      <alignment horizontal="center"/>
    </xf>
    <xf numFmtId="3" fontId="4" fillId="36" borderId="10" xfId="0" applyNumberFormat="1" applyFont="1" applyFill="1" applyBorder="1" applyAlignment="1">
      <alignment wrapText="1"/>
    </xf>
    <xf numFmtId="3" fontId="4" fillId="36" borderId="10" xfId="0" applyNumberFormat="1" applyFont="1" applyFill="1" applyBorder="1" applyAlignment="1">
      <alignment horizontal="right"/>
    </xf>
    <xf numFmtId="49" fontId="5" fillId="35" borderId="12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left" wrapText="1"/>
    </xf>
    <xf numFmtId="3" fontId="5" fillId="35" borderId="10" xfId="0" applyNumberFormat="1" applyFont="1" applyFill="1" applyBorder="1" applyAlignment="1">
      <alignment horizontal="right" wrapText="1"/>
    </xf>
    <xf numFmtId="3" fontId="5" fillId="35" borderId="10" xfId="0" applyNumberFormat="1" applyFont="1" applyFill="1" applyBorder="1" applyAlignment="1">
      <alignment horizontal="right"/>
    </xf>
    <xf numFmtId="49" fontId="2" fillId="35" borderId="12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/>
    </xf>
    <xf numFmtId="49" fontId="2" fillId="37" borderId="10" xfId="0" applyNumberFormat="1" applyFont="1" applyFill="1" applyBorder="1" applyAlignment="1">
      <alignment horizontal="center" wrapText="1"/>
    </xf>
    <xf numFmtId="3" fontId="2" fillId="37" borderId="10" xfId="0" applyNumberFormat="1" applyFont="1" applyFill="1" applyBorder="1" applyAlignment="1">
      <alignment horizontal="left" wrapText="1"/>
    </xf>
    <xf numFmtId="3" fontId="2" fillId="37" borderId="10" xfId="0" applyNumberFormat="1" applyFont="1" applyFill="1" applyBorder="1" applyAlignment="1">
      <alignment horizontal="right" wrapText="1"/>
    </xf>
    <xf numFmtId="49" fontId="3" fillId="0" borderId="12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49" fontId="3" fillId="0" borderId="12" xfId="0" applyNumberFormat="1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3" fontId="2" fillId="36" borderId="10" xfId="0" applyNumberFormat="1" applyFont="1" applyFill="1" applyBorder="1" applyAlignment="1">
      <alignment horizontal="right"/>
    </xf>
    <xf numFmtId="10" fontId="2" fillId="36" borderId="12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uget%202011\Sinteza%202010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.Cheltuieli.2010-2011"/>
      <sheetName val="sinteza venituri 2010-2011"/>
      <sheetName val="Foaie1"/>
      <sheetName val="sinteza venituri 2010-2011 (2)"/>
      <sheetName val="Sinteza.Cheltuieli.2010-201 (2)"/>
      <sheetName val="pt.raport tabel"/>
      <sheetName val="grafice"/>
      <sheetName val="Venituri raport"/>
    </sheetNames>
    <sheetDataSet>
      <sheetData sheetId="6">
        <row r="1">
          <cell r="D1" t="str">
            <v>functionare</v>
          </cell>
          <cell r="E1" t="str">
            <v>dezvoltare</v>
          </cell>
        </row>
        <row r="2">
          <cell r="C2" t="str">
            <v>AUTORITĂŢI PUBLICE ŞI ACŢIUNI EXTERNE</v>
          </cell>
          <cell r="G2">
            <v>0.027359200752804205</v>
          </cell>
        </row>
        <row r="3">
          <cell r="C3" t="str">
            <v>ALTE SERVICII PUBLICE GENERALE</v>
          </cell>
          <cell r="G3">
            <v>0.005631618670366761</v>
          </cell>
        </row>
        <row r="4">
          <cell r="C4" t="str">
            <v>APĂRARE</v>
          </cell>
          <cell r="G4">
            <v>0.0005200183858159812</v>
          </cell>
        </row>
        <row r="5">
          <cell r="C5" t="str">
            <v>INVATAMANT</v>
          </cell>
          <cell r="G5">
            <v>0.03640784875331194</v>
          </cell>
        </row>
        <row r="6">
          <cell r="C6" t="str">
            <v>SANATATE</v>
          </cell>
          <cell r="G6">
            <v>0.27597200372587105</v>
          </cell>
        </row>
        <row r="7">
          <cell r="C7" t="str">
            <v>CULTURĂ, RECREERE ŞI RELIGIE</v>
          </cell>
          <cell r="G7">
            <v>0.09818832959941814</v>
          </cell>
        </row>
        <row r="8">
          <cell r="C8" t="str">
            <v>ASIGURĂRI ŞI ASISTENŢĂ SOCIALĂ</v>
          </cell>
          <cell r="G8">
            <v>0.1779381523957712</v>
          </cell>
        </row>
        <row r="9">
          <cell r="C9" t="str">
            <v>TOTAL LOCUINŢE, SERVICII ŞI DEZVOLTARE PUBLICĂ</v>
          </cell>
          <cell r="G9">
            <v>0.005971189035868048</v>
          </cell>
        </row>
        <row r="10">
          <cell r="C10" t="str">
            <v>PROTECŢIA MEDIULUI</v>
          </cell>
          <cell r="G10">
            <v>0.24884438176015597</v>
          </cell>
        </row>
        <row r="11">
          <cell r="C11" t="str">
            <v>ACŢIUNI ECONOMICE, COMERCIALE ŞI DE MUNCĂ</v>
          </cell>
          <cell r="G11">
            <v>0.0023097346600280803</v>
          </cell>
        </row>
        <row r="12">
          <cell r="C12" t="str">
            <v>AGRICULTURĂ, SILVICULTURĂ,PISCICULTURA SI VANATOARE</v>
          </cell>
          <cell r="G12">
            <v>0.0018832211574660769</v>
          </cell>
        </row>
        <row r="13">
          <cell r="C13" t="str">
            <v>TRANSPORTURI </v>
          </cell>
          <cell r="G13">
            <v>0.10745515566085183</v>
          </cell>
        </row>
        <row r="14">
          <cell r="C14" t="str">
            <v>ALTE ACŢIUNI ECONOMICE</v>
          </cell>
          <cell r="G14">
            <v>0.0028166295534575382</v>
          </cell>
        </row>
        <row r="15">
          <cell r="C15" t="str">
            <v>Fond de rezerva </v>
          </cell>
          <cell r="G15">
            <v>0.005749730101845469</v>
          </cell>
        </row>
        <row r="16">
          <cell r="C16" t="str">
            <v>Datoria publica (Rate+Dobanzi) </v>
          </cell>
          <cell r="G16">
            <v>0.002952785786967716</v>
          </cell>
        </row>
        <row r="17">
          <cell r="D17">
            <v>345577696</v>
          </cell>
          <cell r="E17">
            <v>264016135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PageLayoutView="0" workbookViewId="0" topLeftCell="A1">
      <selection activeCell="I14" sqref="I14"/>
    </sheetView>
  </sheetViews>
  <sheetFormatPr defaultColWidth="13.8515625" defaultRowHeight="12.75"/>
  <cols>
    <col min="1" max="1" width="6.421875" style="1" customWidth="1"/>
    <col min="2" max="2" width="56.140625" style="2" customWidth="1"/>
    <col min="3" max="3" width="11.421875" style="2" customWidth="1"/>
    <col min="4" max="4" width="11.8515625" style="1" customWidth="1"/>
    <col min="5" max="5" width="10.00390625" style="1" customWidth="1"/>
    <col min="6" max="250" width="6.7109375" style="1" customWidth="1"/>
    <col min="251" max="251" width="3.8515625" style="1" bestFit="1" customWidth="1"/>
    <col min="252" max="252" width="6.421875" style="1" customWidth="1"/>
    <col min="253" max="253" width="47.421875" style="1" customWidth="1"/>
    <col min="254" max="254" width="6.421875" style="1" customWidth="1"/>
    <col min="255" max="255" width="48.421875" style="1" customWidth="1"/>
    <col min="256" max="16384" width="13.8515625" style="1" customWidth="1"/>
  </cols>
  <sheetData>
    <row r="1" ht="12.75">
      <c r="D1" s="3" t="s">
        <v>0</v>
      </c>
    </row>
    <row r="2" spans="1:5" s="7" customFormat="1" ht="25.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s="7" customFormat="1" ht="13.5" thickBot="1">
      <c r="A3" s="8">
        <v>0</v>
      </c>
      <c r="B3" s="9" t="s">
        <v>6</v>
      </c>
      <c r="C3" s="9"/>
      <c r="D3" s="10">
        <v>3</v>
      </c>
      <c r="E3" s="11" t="s">
        <v>7</v>
      </c>
    </row>
    <row r="4" spans="1:5" s="7" customFormat="1" ht="13.5" thickTop="1">
      <c r="A4" s="12" t="s">
        <v>8</v>
      </c>
      <c r="B4" s="13" t="s">
        <v>9</v>
      </c>
      <c r="C4" s="14">
        <f>C5+C10+C7</f>
        <v>77675460</v>
      </c>
      <c r="D4" s="14">
        <f>D5+D10+D7</f>
        <v>70591000</v>
      </c>
      <c r="E4" s="15">
        <f>D4/C4</f>
        <v>0.9087941030539117</v>
      </c>
    </row>
    <row r="5" spans="1:5" s="7" customFormat="1" ht="12.75">
      <c r="A5" s="16">
        <v>1</v>
      </c>
      <c r="B5" s="17" t="s">
        <v>10</v>
      </c>
      <c r="C5" s="18">
        <f>C6</f>
        <v>1150000</v>
      </c>
      <c r="D5" s="18">
        <f>D6</f>
        <v>885000</v>
      </c>
      <c r="E5" s="19">
        <f aca="true" t="shared" si="0" ref="E5:E49">D5/C5</f>
        <v>0.7695652173913043</v>
      </c>
    </row>
    <row r="6" spans="1:5" ht="12.75">
      <c r="A6" s="20" t="s">
        <v>11</v>
      </c>
      <c r="B6" s="21" t="s">
        <v>12</v>
      </c>
      <c r="C6" s="22">
        <v>1150000</v>
      </c>
      <c r="D6" s="23">
        <v>885000</v>
      </c>
      <c r="E6" s="24">
        <f t="shared" si="0"/>
        <v>0.7695652173913043</v>
      </c>
    </row>
    <row r="7" spans="1:5" s="7" customFormat="1" ht="12.75">
      <c r="A7" s="25" t="s">
        <v>13</v>
      </c>
      <c r="B7" s="17" t="s">
        <v>14</v>
      </c>
      <c r="C7" s="26">
        <f>C8+C9</f>
        <v>2709000</v>
      </c>
      <c r="D7" s="26">
        <f>D8+D9</f>
        <v>2057000</v>
      </c>
      <c r="E7" s="19">
        <f t="shared" si="0"/>
        <v>0.7593207825765965</v>
      </c>
    </row>
    <row r="8" spans="1:5" ht="12.75">
      <c r="A8" s="20" t="s">
        <v>15</v>
      </c>
      <c r="B8" s="21" t="s">
        <v>16</v>
      </c>
      <c r="C8" s="22">
        <v>200000</v>
      </c>
      <c r="D8" s="23">
        <v>200000</v>
      </c>
      <c r="E8" s="24">
        <f t="shared" si="0"/>
        <v>1</v>
      </c>
    </row>
    <row r="9" spans="1:5" ht="12.75">
      <c r="A9" s="20" t="s">
        <v>17</v>
      </c>
      <c r="B9" s="21" t="s">
        <v>18</v>
      </c>
      <c r="C9" s="22">
        <v>2509000</v>
      </c>
      <c r="D9" s="23">
        <v>1857000</v>
      </c>
      <c r="E9" s="24">
        <f t="shared" si="0"/>
        <v>0.7401355121562375</v>
      </c>
    </row>
    <row r="10" spans="1:5" s="7" customFormat="1" ht="12.75">
      <c r="A10" s="16">
        <v>3</v>
      </c>
      <c r="B10" s="17" t="s">
        <v>19</v>
      </c>
      <c r="C10" s="27">
        <v>73816460</v>
      </c>
      <c r="D10" s="26">
        <f>25649000+42000000</f>
        <v>67649000</v>
      </c>
      <c r="E10" s="19">
        <f t="shared" si="0"/>
        <v>0.9164487161806459</v>
      </c>
    </row>
    <row r="11" spans="1:5" s="7" customFormat="1" ht="12.75">
      <c r="A11" s="28" t="s">
        <v>20</v>
      </c>
      <c r="B11" s="29" t="s">
        <v>21</v>
      </c>
      <c r="C11" s="30">
        <f>C12+C23</f>
        <v>153611000</v>
      </c>
      <c r="D11" s="30">
        <f>D12+D23</f>
        <v>174543000</v>
      </c>
      <c r="E11" s="15">
        <f t="shared" si="0"/>
        <v>1.1362662830135863</v>
      </c>
    </row>
    <row r="12" spans="1:5" s="7" customFormat="1" ht="12.75">
      <c r="A12" s="31">
        <v>1</v>
      </c>
      <c r="B12" s="17" t="s">
        <v>22</v>
      </c>
      <c r="C12" s="26">
        <v>87533000</v>
      </c>
      <c r="D12" s="26">
        <f>D13+D14+D22</f>
        <v>91070000</v>
      </c>
      <c r="E12" s="19">
        <f t="shared" si="0"/>
        <v>1.040407617698468</v>
      </c>
    </row>
    <row r="13" spans="1:5" ht="25.5">
      <c r="A13" s="32" t="s">
        <v>11</v>
      </c>
      <c r="B13" s="21" t="s">
        <v>23</v>
      </c>
      <c r="C13" s="22">
        <v>11640000</v>
      </c>
      <c r="D13" s="23">
        <v>13976000</v>
      </c>
      <c r="E13" s="24">
        <f t="shared" si="0"/>
        <v>1.2006872852233677</v>
      </c>
    </row>
    <row r="14" spans="1:5" s="7" customFormat="1" ht="26.25" customHeight="1">
      <c r="A14" s="32" t="s">
        <v>24</v>
      </c>
      <c r="B14" s="21" t="s">
        <v>25</v>
      </c>
      <c r="C14" s="22">
        <v>62949000</v>
      </c>
      <c r="D14" s="23">
        <v>62602000</v>
      </c>
      <c r="E14" s="24">
        <f t="shared" si="0"/>
        <v>0.9944876010738852</v>
      </c>
    </row>
    <row r="15" spans="1:5" s="7" customFormat="1" ht="12.75">
      <c r="A15" s="32" t="s">
        <v>26</v>
      </c>
      <c r="B15" s="33" t="s">
        <v>27</v>
      </c>
      <c r="C15" s="22">
        <v>15079000</v>
      </c>
      <c r="D15" s="23">
        <v>14559000</v>
      </c>
      <c r="E15" s="24">
        <f t="shared" si="0"/>
        <v>0.9655149545725844</v>
      </c>
    </row>
    <row r="16" spans="1:5" s="7" customFormat="1" ht="12.75">
      <c r="A16" s="32" t="s">
        <v>28</v>
      </c>
      <c r="B16" s="33" t="s">
        <v>29</v>
      </c>
      <c r="C16" s="22">
        <v>20081000</v>
      </c>
      <c r="D16" s="23">
        <v>21108000</v>
      </c>
      <c r="E16" s="24">
        <f t="shared" si="0"/>
        <v>1.0511428713709476</v>
      </c>
    </row>
    <row r="17" spans="1:5" s="7" customFormat="1" ht="12.75" hidden="1">
      <c r="A17" s="34"/>
      <c r="B17" s="33" t="s">
        <v>30</v>
      </c>
      <c r="C17" s="35"/>
      <c r="D17" s="36"/>
      <c r="E17" s="24" t="e">
        <f t="shared" si="0"/>
        <v>#DIV/0!</v>
      </c>
    </row>
    <row r="18" spans="1:5" s="7" customFormat="1" ht="12.75" hidden="1">
      <c r="A18" s="34"/>
      <c r="B18" s="33" t="s">
        <v>31</v>
      </c>
      <c r="C18" s="22"/>
      <c r="D18" s="26"/>
      <c r="E18" s="24" t="e">
        <f t="shared" si="0"/>
        <v>#DIV/0!</v>
      </c>
    </row>
    <row r="19" spans="1:5" s="7" customFormat="1" ht="12.75" hidden="1">
      <c r="A19" s="34"/>
      <c r="B19" s="33" t="s">
        <v>32</v>
      </c>
      <c r="C19" s="22"/>
      <c r="D19" s="26"/>
      <c r="E19" s="24" t="e">
        <f t="shared" si="0"/>
        <v>#DIV/0!</v>
      </c>
    </row>
    <row r="20" spans="1:5" s="7" customFormat="1" ht="12.75" hidden="1">
      <c r="A20" s="34"/>
      <c r="B20" s="33" t="s">
        <v>33</v>
      </c>
      <c r="C20" s="22"/>
      <c r="D20" s="26"/>
      <c r="E20" s="24" t="e">
        <f t="shared" si="0"/>
        <v>#DIV/0!</v>
      </c>
    </row>
    <row r="21" spans="1:5" s="7" customFormat="1" ht="12.75">
      <c r="A21" s="32" t="s">
        <v>34</v>
      </c>
      <c r="B21" s="33" t="s">
        <v>30</v>
      </c>
      <c r="C21" s="22">
        <v>11724698</v>
      </c>
      <c r="D21" s="23">
        <v>12603000</v>
      </c>
      <c r="E21" s="24">
        <f t="shared" si="0"/>
        <v>1.0749104156030287</v>
      </c>
    </row>
    <row r="22" spans="1:5" s="7" customFormat="1" ht="12.75">
      <c r="A22" s="20" t="s">
        <v>35</v>
      </c>
      <c r="B22" s="21" t="s">
        <v>36</v>
      </c>
      <c r="C22" s="22">
        <v>12944000</v>
      </c>
      <c r="D22" s="23">
        <v>14492000</v>
      </c>
      <c r="E22" s="24">
        <f t="shared" si="0"/>
        <v>1.1195920889987638</v>
      </c>
    </row>
    <row r="23" spans="1:5" s="7" customFormat="1" ht="12.75">
      <c r="A23" s="25" t="s">
        <v>13</v>
      </c>
      <c r="B23" s="17" t="s">
        <v>37</v>
      </c>
      <c r="C23" s="26">
        <f>C24+C34</f>
        <v>66078000</v>
      </c>
      <c r="D23" s="26">
        <f>D24+D34</f>
        <v>83473000</v>
      </c>
      <c r="E23" s="19">
        <f t="shared" si="0"/>
        <v>1.2632494930233966</v>
      </c>
    </row>
    <row r="24" spans="1:5" s="7" customFormat="1" ht="12.75">
      <c r="A24" s="25" t="s">
        <v>15</v>
      </c>
      <c r="B24" s="37" t="s">
        <v>38</v>
      </c>
      <c r="C24" s="38">
        <f>SUM(C25:C33)</f>
        <v>66078000</v>
      </c>
      <c r="D24" s="39">
        <f>D25+D26</f>
        <v>55287000</v>
      </c>
      <c r="E24" s="19">
        <f t="shared" si="0"/>
        <v>0.836692999182784</v>
      </c>
    </row>
    <row r="25" spans="1:5" s="7" customFormat="1" ht="25.5">
      <c r="A25" s="32" t="s">
        <v>39</v>
      </c>
      <c r="B25" s="33" t="s">
        <v>40</v>
      </c>
      <c r="C25" s="22">
        <v>57754000</v>
      </c>
      <c r="D25" s="23">
        <v>54481000</v>
      </c>
      <c r="E25" s="24">
        <f t="shared" si="0"/>
        <v>0.9433286006164076</v>
      </c>
    </row>
    <row r="26" spans="1:5" s="7" customFormat="1" ht="12.75">
      <c r="A26" s="32" t="s">
        <v>41</v>
      </c>
      <c r="B26" s="33" t="s">
        <v>42</v>
      </c>
      <c r="C26" s="22">
        <v>1008000</v>
      </c>
      <c r="D26" s="23">
        <v>806000</v>
      </c>
      <c r="E26" s="24">
        <f t="shared" si="0"/>
        <v>0.7996031746031746</v>
      </c>
    </row>
    <row r="27" spans="1:5" s="7" customFormat="1" ht="29.25" customHeight="1" hidden="1">
      <c r="A27" s="32"/>
      <c r="B27" s="40" t="s">
        <v>43</v>
      </c>
      <c r="C27" s="41"/>
      <c r="D27" s="23"/>
      <c r="E27" s="24" t="e">
        <f t="shared" si="0"/>
        <v>#DIV/0!</v>
      </c>
    </row>
    <row r="28" spans="1:5" s="7" customFormat="1" ht="25.5" hidden="1">
      <c r="A28" s="32"/>
      <c r="B28" s="40" t="s">
        <v>44</v>
      </c>
      <c r="C28" s="41"/>
      <c r="D28" s="23"/>
      <c r="E28" s="24" t="e">
        <f t="shared" si="0"/>
        <v>#DIV/0!</v>
      </c>
    </row>
    <row r="29" spans="1:5" s="7" customFormat="1" ht="16.5" customHeight="1" hidden="1">
      <c r="A29" s="32"/>
      <c r="B29" s="40" t="s">
        <v>45</v>
      </c>
      <c r="C29" s="41"/>
      <c r="D29" s="23"/>
      <c r="E29" s="24" t="e">
        <f t="shared" si="0"/>
        <v>#DIV/0!</v>
      </c>
    </row>
    <row r="30" spans="1:5" s="7" customFormat="1" ht="16.5" customHeight="1" hidden="1">
      <c r="A30" s="32"/>
      <c r="B30" s="40" t="s">
        <v>46</v>
      </c>
      <c r="C30" s="41"/>
      <c r="D30" s="23"/>
      <c r="E30" s="24" t="e">
        <f t="shared" si="0"/>
        <v>#DIV/0!</v>
      </c>
    </row>
    <row r="31" spans="1:5" s="7" customFormat="1" ht="16.5" customHeight="1" hidden="1">
      <c r="A31" s="32"/>
      <c r="B31" s="40" t="s">
        <v>47</v>
      </c>
      <c r="C31" s="41"/>
      <c r="D31" s="23"/>
      <c r="E31" s="24" t="e">
        <f t="shared" si="0"/>
        <v>#DIV/0!</v>
      </c>
    </row>
    <row r="32" spans="1:5" s="7" customFormat="1" ht="16.5" customHeight="1">
      <c r="A32" s="32" t="s">
        <v>48</v>
      </c>
      <c r="B32" s="42" t="s">
        <v>49</v>
      </c>
      <c r="C32" s="41">
        <v>6914000</v>
      </c>
      <c r="D32" s="23"/>
      <c r="E32" s="24">
        <f t="shared" si="0"/>
        <v>0</v>
      </c>
    </row>
    <row r="33" spans="1:5" s="7" customFormat="1" ht="16.5" customHeight="1">
      <c r="A33" s="32"/>
      <c r="B33" s="42" t="s">
        <v>50</v>
      </c>
      <c r="C33" s="41">
        <v>402000</v>
      </c>
      <c r="D33" s="23"/>
      <c r="E33" s="24">
        <f t="shared" si="0"/>
        <v>0</v>
      </c>
    </row>
    <row r="34" spans="1:5" s="7" customFormat="1" ht="16.5" customHeight="1">
      <c r="A34" s="32" t="s">
        <v>51</v>
      </c>
      <c r="B34" s="37" t="s">
        <v>52</v>
      </c>
      <c r="C34" s="39">
        <f>C35</f>
        <v>0</v>
      </c>
      <c r="D34" s="39">
        <f>D35</f>
        <v>28186000</v>
      </c>
      <c r="E34" s="19"/>
    </row>
    <row r="35" spans="1:5" s="7" customFormat="1" ht="28.5" customHeight="1">
      <c r="A35" s="43" t="s">
        <v>53</v>
      </c>
      <c r="B35" s="44" t="s">
        <v>54</v>
      </c>
      <c r="C35" s="45"/>
      <c r="D35" s="45">
        <f>26300000+1886000</f>
        <v>28186000</v>
      </c>
      <c r="E35" s="46"/>
    </row>
    <row r="36" spans="1:5" s="7" customFormat="1" ht="12.75">
      <c r="A36" s="47" t="s">
        <v>55</v>
      </c>
      <c r="B36" s="48" t="s">
        <v>56</v>
      </c>
      <c r="C36" s="49">
        <f>C37+C38+C39</f>
        <v>22827000</v>
      </c>
      <c r="D36" s="49">
        <f>D37+D38+D39</f>
        <v>114557000</v>
      </c>
      <c r="E36" s="15">
        <f t="shared" si="0"/>
        <v>5.018486879572436</v>
      </c>
    </row>
    <row r="37" spans="1:5" s="7" customFormat="1" ht="12.75">
      <c r="A37" s="50" t="s">
        <v>57</v>
      </c>
      <c r="B37" s="51" t="s">
        <v>58</v>
      </c>
      <c r="C37" s="45">
        <v>17802000</v>
      </c>
      <c r="D37" s="52">
        <v>108936000</v>
      </c>
      <c r="E37" s="15">
        <f t="shared" si="0"/>
        <v>6.1193124368048535</v>
      </c>
    </row>
    <row r="38" spans="1:5" s="7" customFormat="1" ht="12.75">
      <c r="A38" s="50" t="s">
        <v>59</v>
      </c>
      <c r="B38" s="51" t="s">
        <v>60</v>
      </c>
      <c r="C38" s="45">
        <v>23000</v>
      </c>
      <c r="D38" s="52">
        <f>1712000-58000</f>
        <v>1654000</v>
      </c>
      <c r="E38" s="15">
        <f t="shared" si="0"/>
        <v>71.91304347826087</v>
      </c>
    </row>
    <row r="39" spans="1:5" s="7" customFormat="1" ht="12.75">
      <c r="A39" s="53" t="s">
        <v>61</v>
      </c>
      <c r="B39" s="51" t="s">
        <v>62</v>
      </c>
      <c r="C39" s="45">
        <v>5002000</v>
      </c>
      <c r="D39" s="52">
        <f>3909000+58000</f>
        <v>3967000</v>
      </c>
      <c r="E39" s="15">
        <f t="shared" si="0"/>
        <v>0.7930827668932428</v>
      </c>
    </row>
    <row r="40" spans="1:5" s="7" customFormat="1" ht="15.75" customHeight="1">
      <c r="A40" s="54" t="s">
        <v>63</v>
      </c>
      <c r="B40" s="55" t="s">
        <v>64</v>
      </c>
      <c r="C40" s="56">
        <v>4106000</v>
      </c>
      <c r="D40" s="49">
        <v>5573000</v>
      </c>
      <c r="E40" s="15">
        <f t="shared" si="0"/>
        <v>1.3572820263029712</v>
      </c>
    </row>
    <row r="41" spans="1:5" s="7" customFormat="1" ht="12.75">
      <c r="A41" s="57" t="s">
        <v>65</v>
      </c>
      <c r="B41" s="58" t="s">
        <v>66</v>
      </c>
      <c r="C41" s="59">
        <f>C4+C11+C36+C40</f>
        <v>258219460</v>
      </c>
      <c r="D41" s="59">
        <f>D4+D11+D36+D40</f>
        <v>365264000</v>
      </c>
      <c r="E41" s="15">
        <f t="shared" si="0"/>
        <v>1.4145486943547942</v>
      </c>
    </row>
    <row r="42" spans="1:5" s="7" customFormat="1" ht="25.5">
      <c r="A42" s="60" t="s">
        <v>67</v>
      </c>
      <c r="B42" s="61" t="s">
        <v>68</v>
      </c>
      <c r="C42" s="62">
        <v>48276000</v>
      </c>
      <c r="D42" s="63">
        <f>80251000-1886000</f>
        <v>78365000</v>
      </c>
      <c r="E42" s="15">
        <f t="shared" si="0"/>
        <v>1.6232703620846798</v>
      </c>
    </row>
    <row r="43" spans="1:5" s="7" customFormat="1" ht="12.75">
      <c r="A43" s="64" t="s">
        <v>69</v>
      </c>
      <c r="B43" s="65" t="s">
        <v>70</v>
      </c>
      <c r="C43" s="66">
        <f>C42+C41</f>
        <v>306495460</v>
      </c>
      <c r="D43" s="66">
        <f>D42+D41</f>
        <v>443629000</v>
      </c>
      <c r="E43" s="15">
        <f t="shared" si="0"/>
        <v>1.4474243762044632</v>
      </c>
    </row>
    <row r="44" spans="1:5" ht="12.75">
      <c r="A44" s="67" t="s">
        <v>71</v>
      </c>
      <c r="B44" s="68" t="s">
        <v>72</v>
      </c>
      <c r="C44" s="69">
        <f>C46+C45</f>
        <v>73996413</v>
      </c>
      <c r="D44" s="69">
        <f>D46+D45</f>
        <v>165964831</v>
      </c>
      <c r="E44" s="15">
        <f t="shared" si="0"/>
        <v>2.2428767053884084</v>
      </c>
    </row>
    <row r="45" spans="1:5" ht="29.25" customHeight="1">
      <c r="A45" s="70" t="s">
        <v>73</v>
      </c>
      <c r="B45" s="71" t="s">
        <v>74</v>
      </c>
      <c r="C45" s="72">
        <v>8676460</v>
      </c>
      <c r="D45" s="73">
        <v>2544000</v>
      </c>
      <c r="E45" s="19">
        <f t="shared" si="0"/>
        <v>0.29320713747311694</v>
      </c>
    </row>
    <row r="46" spans="1:5" ht="12.75">
      <c r="A46" s="74" t="s">
        <v>75</v>
      </c>
      <c r="B46" s="71" t="s">
        <v>76</v>
      </c>
      <c r="C46" s="75">
        <v>65319953</v>
      </c>
      <c r="D46" s="75">
        <f>D47+D48</f>
        <v>163420831</v>
      </c>
      <c r="E46" s="19">
        <f t="shared" si="0"/>
        <v>2.501851631767096</v>
      </c>
    </row>
    <row r="47" spans="1:5" ht="12.75">
      <c r="A47" s="32" t="s">
        <v>77</v>
      </c>
      <c r="B47" s="76" t="s">
        <v>78</v>
      </c>
      <c r="C47" s="41"/>
      <c r="D47" s="23">
        <v>142639696</v>
      </c>
      <c r="E47" s="19"/>
    </row>
    <row r="48" spans="1:5" ht="12.75">
      <c r="A48" s="32" t="s">
        <v>79</v>
      </c>
      <c r="B48" s="76" t="s">
        <v>80</v>
      </c>
      <c r="C48" s="41"/>
      <c r="D48" s="23">
        <v>20781135</v>
      </c>
      <c r="E48" s="19"/>
    </row>
    <row r="49" spans="1:5" ht="12.75">
      <c r="A49" s="57" t="s">
        <v>81</v>
      </c>
      <c r="B49" s="77" t="s">
        <v>82</v>
      </c>
      <c r="C49" s="78">
        <f>C43+C44</f>
        <v>380491873</v>
      </c>
      <c r="D49" s="78">
        <f>D43+D44</f>
        <v>609593831</v>
      </c>
      <c r="E49" s="79">
        <f t="shared" si="0"/>
        <v>1.602120503109931</v>
      </c>
    </row>
    <row r="50" spans="1:4" ht="12.75">
      <c r="A50" s="80"/>
      <c r="B50" s="81"/>
      <c r="C50" s="81"/>
      <c r="D50" s="82"/>
    </row>
    <row r="51" spans="1:4" ht="12.75">
      <c r="A51" s="80"/>
      <c r="D51" s="82"/>
    </row>
    <row r="52" spans="1:5" ht="12.75">
      <c r="A52" s="82"/>
      <c r="B52" s="82"/>
      <c r="C52" s="82"/>
      <c r="D52" s="82"/>
      <c r="E52" s="82"/>
    </row>
    <row r="53" spans="1:5" ht="12.75">
      <c r="A53" s="82"/>
      <c r="B53" s="82"/>
      <c r="C53" s="82"/>
      <c r="D53" s="82"/>
      <c r="E53" s="82"/>
    </row>
    <row r="54" spans="1:5" ht="12.75">
      <c r="A54" s="82"/>
      <c r="B54" s="82"/>
      <c r="C54" s="82"/>
      <c r="D54" s="82"/>
      <c r="E54" s="82"/>
    </row>
    <row r="55" spans="1:5" ht="12.75">
      <c r="A55" s="82"/>
      <c r="B55" s="82"/>
      <c r="C55" s="82"/>
      <c r="D55" s="83"/>
      <c r="E55" s="82"/>
    </row>
    <row r="56" spans="1:5" ht="12.75">
      <c r="A56" s="82"/>
      <c r="B56" s="82"/>
      <c r="C56" s="82"/>
      <c r="D56" s="82"/>
      <c r="E56" s="82"/>
    </row>
    <row r="57" spans="1:5" ht="12.75">
      <c r="A57" s="82"/>
      <c r="B57" s="82"/>
      <c r="C57" s="82"/>
      <c r="D57" s="82"/>
      <c r="E57" s="82"/>
    </row>
    <row r="58" spans="1:5" ht="12.75">
      <c r="A58" s="82"/>
      <c r="B58" s="82"/>
      <c r="C58" s="82"/>
      <c r="D58" s="82"/>
      <c r="E58" s="82"/>
    </row>
    <row r="59" spans="1:5" ht="12.75">
      <c r="A59" s="82"/>
      <c r="B59" s="82"/>
      <c r="C59" s="82"/>
      <c r="D59" s="82"/>
      <c r="E59" s="82"/>
    </row>
    <row r="60" spans="1:5" ht="12.75">
      <c r="A60" s="82"/>
      <c r="B60" s="82"/>
      <c r="C60" s="82"/>
      <c r="D60" s="82"/>
      <c r="E60" s="82"/>
    </row>
    <row r="61" spans="1:5" ht="12.75">
      <c r="A61" s="82"/>
      <c r="B61" s="82"/>
      <c r="C61" s="82"/>
      <c r="D61" s="82"/>
      <c r="E61" s="82"/>
    </row>
    <row r="62" spans="1:5" ht="12.75">
      <c r="A62" s="82"/>
      <c r="B62" s="82"/>
      <c r="C62" s="82"/>
      <c r="D62" s="82"/>
      <c r="E62" s="82"/>
    </row>
    <row r="63" spans="1:5" ht="12.75">
      <c r="A63" s="82"/>
      <c r="B63" s="82"/>
      <c r="C63" s="82"/>
      <c r="D63" s="82"/>
      <c r="E63" s="82"/>
    </row>
    <row r="64" spans="1:5" ht="12.75">
      <c r="A64" s="82"/>
      <c r="B64" s="82"/>
      <c r="C64" s="82"/>
      <c r="D64" s="82"/>
      <c r="E64" s="82"/>
    </row>
    <row r="65" spans="1:5" ht="12.75">
      <c r="A65" s="82"/>
      <c r="B65" s="82"/>
      <c r="C65" s="82"/>
      <c r="D65" s="82"/>
      <c r="E65" s="82"/>
    </row>
    <row r="66" spans="1:5" ht="12.75">
      <c r="A66" s="82"/>
      <c r="B66" s="82"/>
      <c r="C66" s="82"/>
      <c r="D66" s="82"/>
      <c r="E66" s="82"/>
    </row>
    <row r="67" spans="1:5" ht="12.75">
      <c r="A67" s="82"/>
      <c r="B67" s="82"/>
      <c r="C67" s="82"/>
      <c r="D67" s="82"/>
      <c r="E67" s="82"/>
    </row>
    <row r="68" spans="1:5" ht="12.75">
      <c r="A68" s="82"/>
      <c r="B68" s="82"/>
      <c r="C68" s="82"/>
      <c r="D68" s="82"/>
      <c r="E68" s="82"/>
    </row>
    <row r="69" spans="1:5" ht="12.75">
      <c r="A69" s="82"/>
      <c r="B69" s="82"/>
      <c r="C69" s="82"/>
      <c r="D69" s="82"/>
      <c r="E69" s="82"/>
    </row>
    <row r="70" spans="1:5" ht="12.75">
      <c r="A70" s="82"/>
      <c r="B70" s="82"/>
      <c r="C70" s="82"/>
      <c r="D70" s="82"/>
      <c r="E70" s="82"/>
    </row>
    <row r="71" spans="1:5" ht="12.75">
      <c r="A71" s="82"/>
      <c r="B71" s="82"/>
      <c r="C71" s="82"/>
      <c r="D71" s="82"/>
      <c r="E71" s="82"/>
    </row>
    <row r="72" spans="1:5" ht="12.75">
      <c r="A72" s="82"/>
      <c r="B72" s="82"/>
      <c r="C72" s="82"/>
      <c r="D72" s="82"/>
      <c r="E72" s="82"/>
    </row>
    <row r="73" spans="1:5" ht="12.75">
      <c r="A73" s="82"/>
      <c r="B73" s="82"/>
      <c r="C73" s="82"/>
      <c r="D73" s="82"/>
      <c r="E73" s="82"/>
    </row>
    <row r="74" spans="1:5" ht="12.75">
      <c r="A74" s="82"/>
      <c r="B74" s="82"/>
      <c r="C74" s="82"/>
      <c r="D74" s="82"/>
      <c r="E74" s="82"/>
    </row>
    <row r="75" spans="1:5" ht="12.75">
      <c r="A75" s="82"/>
      <c r="B75" s="82"/>
      <c r="C75" s="82"/>
      <c r="D75" s="82"/>
      <c r="E75" s="82"/>
    </row>
    <row r="76" spans="1:5" ht="12.75">
      <c r="A76" s="82"/>
      <c r="B76" s="82"/>
      <c r="C76" s="82"/>
      <c r="D76" s="82"/>
      <c r="E76" s="82"/>
    </row>
    <row r="77" spans="1:5" ht="12.75">
      <c r="A77" s="82"/>
      <c r="B77" s="82"/>
      <c r="C77" s="82"/>
      <c r="D77" s="82"/>
      <c r="E77" s="82"/>
    </row>
    <row r="78" spans="1:5" ht="12.75">
      <c r="A78" s="82"/>
      <c r="B78" s="82"/>
      <c r="C78" s="82"/>
      <c r="D78" s="82"/>
      <c r="E78" s="82"/>
    </row>
    <row r="79" spans="1:5" ht="12.75">
      <c r="A79" s="82"/>
      <c r="B79" s="82"/>
      <c r="C79" s="82"/>
      <c r="D79" s="82"/>
      <c r="E79" s="82"/>
    </row>
    <row r="80" spans="1:5" ht="12.75">
      <c r="A80" s="82"/>
      <c r="B80" s="82"/>
      <c r="C80" s="82"/>
      <c r="D80" s="82"/>
      <c r="E80" s="82"/>
    </row>
    <row r="81" spans="1:5" ht="12.75">
      <c r="A81" s="82"/>
      <c r="B81" s="82"/>
      <c r="C81" s="82"/>
      <c r="D81" s="82"/>
      <c r="E81" s="82"/>
    </row>
    <row r="82" spans="1:5" ht="12.75">
      <c r="A82" s="82"/>
      <c r="B82" s="82"/>
      <c r="C82" s="82"/>
      <c r="D82" s="82"/>
      <c r="E82" s="82"/>
    </row>
    <row r="83" spans="1:5" ht="12.75">
      <c r="A83" s="82"/>
      <c r="B83" s="82"/>
      <c r="C83" s="82"/>
      <c r="D83" s="82"/>
      <c r="E83" s="82"/>
    </row>
    <row r="84" spans="1:5" ht="12.75">
      <c r="A84" s="82"/>
      <c r="B84" s="82"/>
      <c r="C84" s="82"/>
      <c r="D84" s="82"/>
      <c r="E84" s="82"/>
    </row>
    <row r="85" spans="1:5" ht="12.75">
      <c r="A85" s="82"/>
      <c r="B85" s="82"/>
      <c r="C85" s="82"/>
      <c r="D85" s="82"/>
      <c r="E85" s="82"/>
    </row>
    <row r="86" spans="1:5" ht="12.75">
      <c r="A86" s="82"/>
      <c r="B86" s="82"/>
      <c r="C86" s="82"/>
      <c r="D86" s="82"/>
      <c r="E86" s="82"/>
    </row>
    <row r="87" spans="1:5" ht="12.75">
      <c r="A87" s="82"/>
      <c r="B87" s="82"/>
      <c r="C87" s="82"/>
      <c r="D87" s="82"/>
      <c r="E87" s="82"/>
    </row>
    <row r="88" spans="1:5" ht="12.75">
      <c r="A88" s="82"/>
      <c r="B88" s="82"/>
      <c r="C88" s="82"/>
      <c r="D88" s="82"/>
      <c r="E88" s="82"/>
    </row>
    <row r="89" spans="1:5" ht="12.75">
      <c r="A89" s="82"/>
      <c r="B89" s="82"/>
      <c r="C89" s="82"/>
      <c r="D89" s="82"/>
      <c r="E89" s="82"/>
    </row>
    <row r="90" spans="1:5" ht="12.75">
      <c r="A90" s="82"/>
      <c r="B90" s="82"/>
      <c r="C90" s="82"/>
      <c r="D90" s="82"/>
      <c r="E90" s="82"/>
    </row>
    <row r="91" spans="1:5" ht="12.75">
      <c r="A91" s="82"/>
      <c r="B91" s="82"/>
      <c r="C91" s="82"/>
      <c r="D91" s="82"/>
      <c r="E91" s="82"/>
    </row>
    <row r="92" spans="1:5" ht="12.75">
      <c r="A92" s="82"/>
      <c r="B92" s="82"/>
      <c r="C92" s="82"/>
      <c r="D92" s="82"/>
      <c r="E92" s="82"/>
    </row>
    <row r="93" spans="1:5" ht="12.75">
      <c r="A93" s="82"/>
      <c r="B93" s="82"/>
      <c r="C93" s="82"/>
      <c r="D93" s="82"/>
      <c r="E93" s="82"/>
    </row>
    <row r="94" spans="1:5" ht="12.75">
      <c r="A94" s="82"/>
      <c r="B94" s="82"/>
      <c r="C94" s="82"/>
      <c r="D94" s="82"/>
      <c r="E94" s="82"/>
    </row>
    <row r="95" spans="1:5" ht="12.75">
      <c r="A95" s="82"/>
      <c r="B95" s="82"/>
      <c r="C95" s="82"/>
      <c r="D95" s="82"/>
      <c r="E95" s="82"/>
    </row>
    <row r="96" spans="1:5" ht="12.75">
      <c r="A96" s="82"/>
      <c r="B96" s="82"/>
      <c r="C96" s="82"/>
      <c r="D96" s="82"/>
      <c r="E96" s="82"/>
    </row>
    <row r="97" spans="1:5" ht="12.75">
      <c r="A97" s="82"/>
      <c r="B97" s="82"/>
      <c r="C97" s="82"/>
      <c r="D97" s="82"/>
      <c r="E97" s="82"/>
    </row>
    <row r="98" spans="1:5" ht="12.75">
      <c r="A98" s="82"/>
      <c r="B98" s="82"/>
      <c r="C98" s="82"/>
      <c r="D98" s="82"/>
      <c r="E98" s="82"/>
    </row>
    <row r="99" spans="1:5" ht="12.75">
      <c r="A99" s="82"/>
      <c r="B99" s="82"/>
      <c r="C99" s="82"/>
      <c r="D99" s="82"/>
      <c r="E99" s="82"/>
    </row>
    <row r="100" spans="1:5" ht="12.75">
      <c r="A100" s="82"/>
      <c r="B100" s="82"/>
      <c r="C100" s="82"/>
      <c r="D100" s="82"/>
      <c r="E100" s="82"/>
    </row>
    <row r="101" spans="1:5" ht="12.75">
      <c r="A101" s="82"/>
      <c r="B101" s="82"/>
      <c r="C101" s="82"/>
      <c r="D101" s="82"/>
      <c r="E101" s="82"/>
    </row>
    <row r="102" spans="1:5" ht="12.75">
      <c r="A102" s="82"/>
      <c r="B102" s="82"/>
      <c r="C102" s="82"/>
      <c r="D102" s="82"/>
      <c r="E102" s="82"/>
    </row>
    <row r="103" spans="1:5" ht="12.75">
      <c r="A103" s="82"/>
      <c r="B103" s="82"/>
      <c r="C103" s="82"/>
      <c r="D103" s="82"/>
      <c r="E103" s="82"/>
    </row>
    <row r="104" spans="1:5" ht="12.75">
      <c r="A104" s="82"/>
      <c r="B104" s="82"/>
      <c r="C104" s="82"/>
      <c r="D104" s="82"/>
      <c r="E104" s="82"/>
    </row>
    <row r="105" spans="1:5" ht="12.75">
      <c r="A105" s="82"/>
      <c r="B105" s="82"/>
      <c r="C105" s="82"/>
      <c r="D105" s="82"/>
      <c r="E105" s="82"/>
    </row>
    <row r="106" spans="1:5" ht="12.75">
      <c r="A106" s="82"/>
      <c r="B106" s="82"/>
      <c r="C106" s="82"/>
      <c r="D106" s="82"/>
      <c r="E106" s="82"/>
    </row>
    <row r="107" spans="1:5" ht="12.75">
      <c r="A107" s="82"/>
      <c r="B107" s="82"/>
      <c r="C107" s="82"/>
      <c r="D107" s="82"/>
      <c r="E107" s="82"/>
    </row>
    <row r="108" spans="1:5" ht="12.75">
      <c r="A108" s="82"/>
      <c r="B108" s="82"/>
      <c r="C108" s="82"/>
      <c r="D108" s="82"/>
      <c r="E108" s="82"/>
    </row>
    <row r="109" spans="1:5" ht="12.75">
      <c r="A109" s="82"/>
      <c r="B109" s="82"/>
      <c r="C109" s="82"/>
      <c r="D109" s="82"/>
      <c r="E109" s="82"/>
    </row>
    <row r="110" spans="1:5" ht="12.75">
      <c r="A110" s="82"/>
      <c r="B110" s="82"/>
      <c r="C110" s="82"/>
      <c r="D110" s="82"/>
      <c r="E110" s="82"/>
    </row>
    <row r="111" spans="1:5" ht="12.75">
      <c r="A111" s="82"/>
      <c r="B111" s="82"/>
      <c r="C111" s="82"/>
      <c r="D111" s="82"/>
      <c r="E111" s="82"/>
    </row>
    <row r="112" spans="1:5" ht="12.75">
      <c r="A112" s="82"/>
      <c r="B112" s="82"/>
      <c r="C112" s="82"/>
      <c r="D112" s="82"/>
      <c r="E112" s="82"/>
    </row>
    <row r="113" ht="12.75">
      <c r="D113" s="82"/>
    </row>
    <row r="114" ht="12.75">
      <c r="D114" s="82"/>
    </row>
    <row r="115" ht="12.75">
      <c r="D115" s="82"/>
    </row>
    <row r="116" ht="12.75">
      <c r="D116" s="82"/>
    </row>
    <row r="117" ht="12.75">
      <c r="D117" s="82"/>
    </row>
    <row r="118" ht="12.75">
      <c r="D118" s="82"/>
    </row>
    <row r="119" ht="12.75">
      <c r="D119" s="82"/>
    </row>
    <row r="120" ht="12.75">
      <c r="D120" s="82"/>
    </row>
    <row r="121" ht="12.75">
      <c r="D121" s="82"/>
    </row>
    <row r="122" ht="12.75">
      <c r="D122" s="82"/>
    </row>
    <row r="123" ht="12.75">
      <c r="D123" s="82"/>
    </row>
    <row r="124" ht="12.75">
      <c r="D124" s="82"/>
    </row>
    <row r="125" ht="12.75">
      <c r="D125" s="82"/>
    </row>
    <row r="126" ht="12.75">
      <c r="D126" s="82"/>
    </row>
    <row r="127" ht="12.75">
      <c r="D127" s="82"/>
    </row>
    <row r="128" ht="12.75">
      <c r="D128" s="82"/>
    </row>
    <row r="129" ht="12.75">
      <c r="D129" s="82"/>
    </row>
    <row r="130" ht="12.75">
      <c r="D130" s="82"/>
    </row>
    <row r="131" ht="12.75">
      <c r="D131" s="82"/>
    </row>
    <row r="132" ht="12.75">
      <c r="D132" s="82"/>
    </row>
    <row r="133" ht="12.75">
      <c r="D133" s="82"/>
    </row>
    <row r="134" ht="12.75">
      <c r="D134" s="82"/>
    </row>
    <row r="135" ht="12.75">
      <c r="D135" s="82"/>
    </row>
    <row r="136" ht="12.75">
      <c r="D136" s="82"/>
    </row>
    <row r="137" ht="12.75">
      <c r="D137" s="82"/>
    </row>
  </sheetData>
  <sheetProtection/>
  <printOptions horizontalCentered="1"/>
  <pageMargins left="0.5511811023622047" right="0.2755905511811024" top="1.37" bottom="0.6299212598425197" header="0.26" footer="0.4724409448818898"/>
  <pageSetup horizontalDpi="300" verticalDpi="300" orientation="portrait" paperSize="9" r:id="rId1"/>
  <headerFooter alignWithMargins="0">
    <oddHeader>&amp;C&amp;"Arial,Aldin"&amp;12
Sinteza prognozată a  veniturilor pe anul 2011&amp;RAnexa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2011-02-10T09:16:57Z</cp:lastPrinted>
  <dcterms:created xsi:type="dcterms:W3CDTF">2011-02-10T08:14:58Z</dcterms:created>
  <dcterms:modified xsi:type="dcterms:W3CDTF">2011-02-16T11:34:26Z</dcterms:modified>
  <cp:category/>
  <cp:version/>
  <cp:contentType/>
  <cp:contentStatus/>
</cp:coreProperties>
</file>