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4485" windowWidth="15330" windowHeight="4470" tabRatio="946" activeTab="0"/>
  </bookViews>
  <sheets>
    <sheet name="4-4-a Spitalul Tirnaveni" sheetId="1" r:id="rId1"/>
  </sheets>
  <definedNames>
    <definedName name="_xlnm.Print_Titles" localSheetId="0">'4-4-a Spitalul Tirnaveni'!$7:$8</definedName>
  </definedNames>
  <calcPr fullCalcOnLoad="1"/>
</workbook>
</file>

<file path=xl/sharedStrings.xml><?xml version="1.0" encoding="utf-8"?>
<sst xmlns="http://schemas.openxmlformats.org/spreadsheetml/2006/main" count="237" uniqueCount="116">
  <si>
    <t>Denumirea indicatorilor</t>
  </si>
  <si>
    <t>01</t>
  </si>
  <si>
    <t>Alte sporuri</t>
  </si>
  <si>
    <t>Furnituri de birou</t>
  </si>
  <si>
    <t>Piese de schimb</t>
  </si>
  <si>
    <t>ROMÂNIA</t>
  </si>
  <si>
    <t>JUDEŢUL MUREŞ</t>
  </si>
  <si>
    <t>CONSILIUL JUDEŢEAN</t>
  </si>
  <si>
    <t>I. VENITURI CURENTE</t>
  </si>
  <si>
    <t>BUGET PE TITLURI DE CHELTUIELI, ARTICOLE ŞI ALINIATE PE ANUL 2010</t>
  </si>
  <si>
    <t>Medicamente</t>
  </si>
  <si>
    <t>Materiale sanitare</t>
  </si>
  <si>
    <t>Alte drepturi salariale in bani</t>
  </si>
  <si>
    <t>Alte cheltuieli</t>
  </si>
  <si>
    <t>Transport</t>
  </si>
  <si>
    <t>Chirii</t>
  </si>
  <si>
    <t>- lei -</t>
  </si>
  <si>
    <t>Nr.           crt</t>
  </si>
  <si>
    <t>Capitol/
Titlu</t>
  </si>
  <si>
    <t>Subcap./
Articol</t>
  </si>
  <si>
    <t>Paragraf/
Aliniat</t>
  </si>
  <si>
    <t>Buget 2010</t>
  </si>
  <si>
    <t>Trim I</t>
  </si>
  <si>
    <t>TR.II</t>
  </si>
  <si>
    <t>TR.III</t>
  </si>
  <si>
    <t>TR.IV</t>
  </si>
  <si>
    <t>A</t>
  </si>
  <si>
    <t>B</t>
  </si>
  <si>
    <t>C</t>
  </si>
  <si>
    <t>D</t>
  </si>
  <si>
    <t>E</t>
  </si>
  <si>
    <t xml:space="preserve">C. VENITURI NEFISCALE </t>
  </si>
  <si>
    <t xml:space="preserve"> C1 VENITURI DIN PROPRIETATE</t>
  </si>
  <si>
    <t>05</t>
  </si>
  <si>
    <t>08</t>
  </si>
  <si>
    <t>02</t>
  </si>
  <si>
    <t>03</t>
  </si>
  <si>
    <t>04</t>
  </si>
  <si>
    <t>09</t>
  </si>
  <si>
    <t>01. CHELTUIELI CURENTE</t>
  </si>
  <si>
    <t>Cheltuieli  salariale in bani</t>
  </si>
  <si>
    <t>06</t>
  </si>
  <si>
    <t>07</t>
  </si>
  <si>
    <t>Tichete de masa</t>
  </si>
  <si>
    <t>Materiale pentru curăţenie</t>
  </si>
  <si>
    <t>Apă, canal si salubritate</t>
  </si>
  <si>
    <t>Poştă, telecomunicatii, radio, tv, internet</t>
  </si>
  <si>
    <t>Reactivi</t>
  </si>
  <si>
    <t xml:space="preserve">Bunuri de natura obiectelor de inventar </t>
  </si>
  <si>
    <t>Uniforme si echipament</t>
  </si>
  <si>
    <t>Lenjerie si accesorii de pat</t>
  </si>
  <si>
    <t xml:space="preserve">Alte obiecte de inventar </t>
  </si>
  <si>
    <t xml:space="preserve"> Materiale de laborator</t>
  </si>
  <si>
    <t>CHELTUIELI DE CAPITAL</t>
  </si>
  <si>
    <t>Masini, echipamente si mijloace de transport</t>
  </si>
  <si>
    <t>Din cheltuieli totale:</t>
  </si>
  <si>
    <t>Spitale generale</t>
  </si>
  <si>
    <t>I. CHELTUIELI CURENTE</t>
  </si>
  <si>
    <t>DIN CHELTUIELI TOTALE:</t>
  </si>
  <si>
    <t>Medicamente şi materiale sanitare</t>
  </si>
  <si>
    <t>Servicii medicale in unitati sanitare cu paturi</t>
  </si>
  <si>
    <t>Spitalul Municipal "Dr.Gheorghe Marinescu" Tîrnăveni</t>
  </si>
  <si>
    <t>TOTAL VENITURI PROPRII</t>
  </si>
  <si>
    <t>Venituri din concesiuni şi închirieri</t>
  </si>
  <si>
    <t>C2 VÂNZĂRI DE BUNURI ŞI SERVICII</t>
  </si>
  <si>
    <t>VENITURI DIN PRESTĂRI DE SERVICII ŞI ALTE ACTIV</t>
  </si>
  <si>
    <t>Venituri din prestări de servicii</t>
  </si>
  <si>
    <t>Venituri din valorificarea produselor obţinute din activitatea proprie sau anexă</t>
  </si>
  <si>
    <t>Venituri din contracte cu casele de asigurari de sanatate</t>
  </si>
  <si>
    <t>Venituri din contracte cu DSPdin sume de la bug de stat</t>
  </si>
  <si>
    <t>II. TOTAL CHELTUIELI DIN VENITURI PROPRII ( II.1+ II.2 + II.3 + II.4)</t>
  </si>
  <si>
    <t xml:space="preserve">    TITLUL I CHELTUIELI DE PERSONAL</t>
  </si>
  <si>
    <t>Salarii de bază</t>
  </si>
  <si>
    <t>Sporuri pentru condiţii de munca</t>
  </si>
  <si>
    <t>Fond aferent plaţii cu ora</t>
  </si>
  <si>
    <t xml:space="preserve">Cheltuieli salariale in natură </t>
  </si>
  <si>
    <t>Tichete de masă</t>
  </si>
  <si>
    <t>Contribuţii</t>
  </si>
  <si>
    <t>Contribuţii pentru asigurări sociale de stat</t>
  </si>
  <si>
    <t>Contribuţii pentru asigurările de şomaj</t>
  </si>
  <si>
    <t>Contribuţii pentru asigurările sociale de sănătate</t>
  </si>
  <si>
    <t>Contribuţii de asigurari pt accidente de munca si boli profes.</t>
  </si>
  <si>
    <t>Contribuţii pentru concedii si indemnizaţii</t>
  </si>
  <si>
    <t xml:space="preserve">   TITLUL II BUNURI  ŞI SERVICII</t>
  </si>
  <si>
    <t>Bunuri şi servicii</t>
  </si>
  <si>
    <t>Iluminat, incălzit  şi forţă motrică</t>
  </si>
  <si>
    <t>Carburanţi si lubrifianţi</t>
  </si>
  <si>
    <t>Materiale si prestări de servicii cu caracter funcţional</t>
  </si>
  <si>
    <t>Alte bunuri şi servicii pentru întreţinere si funcţionare</t>
  </si>
  <si>
    <t>Reparaţii curente</t>
  </si>
  <si>
    <t>Hrană</t>
  </si>
  <si>
    <t>Hrană pentru oameni</t>
  </si>
  <si>
    <t>Dezinfectanţi</t>
  </si>
  <si>
    <t>Deplasări, detaşări, transferări</t>
  </si>
  <si>
    <t>Deplasări interne, detaşări, transferări</t>
  </si>
  <si>
    <t>Cărti, publicaţii si materiale documentare</t>
  </si>
  <si>
    <t>Pregatire profesională</t>
  </si>
  <si>
    <t>Reclamă şi publicitate</t>
  </si>
  <si>
    <t xml:space="preserve">Alte cheltuieli cu bunuri şi servicii </t>
  </si>
  <si>
    <t>TITLUL X ACTIVE NEFINANCIARE</t>
  </si>
  <si>
    <t>Maşini, echipamente si mijloace de transport</t>
  </si>
  <si>
    <t>Reparatii capitale aferente activelor fixe</t>
  </si>
  <si>
    <t>II.1. CHELTUIELI DIN VENITURI PROPRII (altele decât subv)</t>
  </si>
  <si>
    <t xml:space="preserve">  TITLUL I CHELTUIELI DE PERSONAL</t>
  </si>
  <si>
    <t>Contribuţii de asigurări pt accidente de munca şi boli profes.</t>
  </si>
  <si>
    <t xml:space="preserve"> TITLUL II BUNURI  ŞI SERVICII</t>
  </si>
  <si>
    <t>Alte bunuri si servicii pentru întreţinere si funcţionare</t>
  </si>
  <si>
    <t>Deplasări interne, detaşari, transferări</t>
  </si>
  <si>
    <t>Carţi, publicaţii si materiale documentare</t>
  </si>
  <si>
    <t>Asistenţă medicală in unităţi sanitare cu paturi</t>
  </si>
  <si>
    <t>Excedent din anul precedent</t>
  </si>
  <si>
    <t>ORDONATOR PRINCIPAL DE CREDITE</t>
  </si>
  <si>
    <t>DIRECTOR ECONOMIC</t>
  </si>
  <si>
    <t>PREŞEDINTE</t>
  </si>
  <si>
    <t>ec. Bartha Iosif</t>
  </si>
  <si>
    <t>Lokodi Edita Emőke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</si>
</sst>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">
    <font>
      <sz val="10"/>
      <name val="Arial"/>
      <family val="0"/>
    </font>
    <font>
      <sz val="8"/>
      <name val="Arial"/>
      <family val="0"/>
    </font>
    <font>
      <sz val="9"/>
      <name val="Tahoma"/>
      <family val="2"/>
    </font>
    <font>
      <b/>
      <sz val="9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/>
    </xf>
    <xf numFmtId="3" fontId="3" fillId="2" borderId="1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3" fillId="2" borderId="1" xfId="0" applyFont="1" applyFill="1" applyBorder="1" applyAlignment="1" quotePrefix="1">
      <alignment horizontal="center"/>
    </xf>
    <xf numFmtId="3" fontId="2" fillId="2" borderId="1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 quotePrefix="1">
      <alignment horizontal="center"/>
    </xf>
    <xf numFmtId="0" fontId="3" fillId="2" borderId="1" xfId="0" applyFont="1" applyFill="1" applyBorder="1" applyAlignment="1">
      <alignment wrapText="1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center" wrapText="1"/>
    </xf>
    <xf numFmtId="49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right"/>
    </xf>
    <xf numFmtId="49" fontId="3" fillId="0" borderId="0" xfId="0" applyNumberFormat="1" applyFont="1" applyBorder="1" applyAlignment="1">
      <alignment/>
    </xf>
    <xf numFmtId="0" fontId="2" fillId="0" borderId="0" xfId="0" applyFont="1" applyAlignment="1">
      <alignment wrapText="1"/>
    </xf>
    <xf numFmtId="49" fontId="3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2" fillId="0" borderId="0" xfId="0" applyNumberFormat="1" applyFont="1" applyAlignment="1">
      <alignment/>
    </xf>
    <xf numFmtId="0" fontId="2" fillId="2" borderId="2" xfId="0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left"/>
    </xf>
    <xf numFmtId="3" fontId="3" fillId="2" borderId="3" xfId="0" applyNumberFormat="1" applyFont="1" applyFill="1" applyBorder="1" applyAlignment="1">
      <alignment/>
    </xf>
    <xf numFmtId="3" fontId="2" fillId="2" borderId="3" xfId="0" applyNumberFormat="1" applyFont="1" applyFill="1" applyBorder="1" applyAlignment="1">
      <alignment/>
    </xf>
    <xf numFmtId="1" fontId="3" fillId="2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1"/>
  <sheetViews>
    <sheetView tabSelected="1" workbookViewId="0" topLeftCell="A121">
      <selection activeCell="G143" sqref="G143"/>
    </sheetView>
  </sheetViews>
  <sheetFormatPr defaultColWidth="9.140625" defaultRowHeight="12.75"/>
  <cols>
    <col min="1" max="1" width="5.57421875" style="9" customWidth="1"/>
    <col min="2" max="2" width="8.00390625" style="30" customWidth="1"/>
    <col min="3" max="3" width="9.00390625" style="9" customWidth="1"/>
    <col min="4" max="4" width="10.140625" style="9" customWidth="1"/>
    <col min="5" max="5" width="46.7109375" style="9" customWidth="1"/>
    <col min="6" max="6" width="11.28125" style="9" customWidth="1"/>
    <col min="7" max="7" width="9.57421875" style="9" customWidth="1"/>
    <col min="8" max="8" width="9.8515625" style="9" customWidth="1"/>
    <col min="9" max="9" width="11.28125" style="9" customWidth="1"/>
    <col min="10" max="10" width="12.421875" style="9" customWidth="1"/>
    <col min="11" max="16384" width="9.140625" style="9" customWidth="1"/>
  </cols>
  <sheetData>
    <row r="1" spans="1:7" s="19" customFormat="1" ht="11.25">
      <c r="A1" s="16" t="s">
        <v>5</v>
      </c>
      <c r="B1" s="17"/>
      <c r="C1" s="16"/>
      <c r="D1" s="16"/>
      <c r="E1" s="18"/>
      <c r="F1" s="16"/>
      <c r="G1" s="16"/>
    </row>
    <row r="2" spans="1:7" s="19" customFormat="1" ht="11.25">
      <c r="A2" s="16" t="s">
        <v>6</v>
      </c>
      <c r="B2" s="17"/>
      <c r="C2" s="16"/>
      <c r="D2" s="16"/>
      <c r="E2" s="18"/>
      <c r="F2" s="16"/>
      <c r="G2" s="16"/>
    </row>
    <row r="3" spans="1:7" s="19" customFormat="1" ht="11.25">
      <c r="A3" s="16" t="s">
        <v>7</v>
      </c>
      <c r="B3" s="17"/>
      <c r="C3" s="16"/>
      <c r="D3" s="16"/>
      <c r="E3" s="18"/>
      <c r="F3" s="16"/>
      <c r="G3" s="16"/>
    </row>
    <row r="4" spans="1:10" ht="12.75" customHeight="1">
      <c r="A4" s="36" t="s">
        <v>9</v>
      </c>
      <c r="B4" s="36"/>
      <c r="C4" s="36"/>
      <c r="D4" s="36"/>
      <c r="E4" s="36"/>
      <c r="F4" s="36"/>
      <c r="G4" s="36"/>
      <c r="H4" s="36"/>
      <c r="I4" s="36"/>
      <c r="J4" s="36"/>
    </row>
    <row r="5" spans="1:10" ht="11.25">
      <c r="A5" s="20"/>
      <c r="B5" s="21"/>
      <c r="C5" s="20"/>
      <c r="D5" s="20"/>
      <c r="E5" s="20"/>
      <c r="F5" s="20"/>
      <c r="G5" s="20"/>
      <c r="I5" s="22"/>
      <c r="J5" s="22" t="s">
        <v>61</v>
      </c>
    </row>
    <row r="6" spans="1:10" ht="11.25">
      <c r="A6" s="15"/>
      <c r="B6" s="23"/>
      <c r="C6" s="5"/>
      <c r="E6" s="24"/>
      <c r="H6" s="14"/>
      <c r="I6" s="25"/>
      <c r="J6" s="25" t="s">
        <v>16</v>
      </c>
    </row>
    <row r="7" spans="1:10" ht="33.75">
      <c r="A7" s="26" t="s">
        <v>17</v>
      </c>
      <c r="B7" s="27" t="s">
        <v>18</v>
      </c>
      <c r="C7" s="26" t="s">
        <v>19</v>
      </c>
      <c r="D7" s="26" t="s">
        <v>20</v>
      </c>
      <c r="E7" s="26" t="s">
        <v>0</v>
      </c>
      <c r="F7" s="26" t="s">
        <v>21</v>
      </c>
      <c r="G7" s="28" t="s">
        <v>22</v>
      </c>
      <c r="H7" s="28" t="s">
        <v>23</v>
      </c>
      <c r="I7" s="28" t="s">
        <v>24</v>
      </c>
      <c r="J7" s="28" t="s">
        <v>25</v>
      </c>
    </row>
    <row r="8" spans="1:10" s="14" customFormat="1" ht="11.25">
      <c r="A8" s="26" t="s">
        <v>26</v>
      </c>
      <c r="B8" s="29" t="s">
        <v>27</v>
      </c>
      <c r="C8" s="28" t="s">
        <v>28</v>
      </c>
      <c r="D8" s="28" t="s">
        <v>29</v>
      </c>
      <c r="E8" s="28" t="s">
        <v>30</v>
      </c>
      <c r="F8" s="26">
        <v>1</v>
      </c>
      <c r="G8" s="28">
        <v>2</v>
      </c>
      <c r="H8" s="28">
        <v>3</v>
      </c>
      <c r="I8" s="28">
        <v>4</v>
      </c>
      <c r="J8" s="28">
        <v>5</v>
      </c>
    </row>
    <row r="9" spans="1:11" ht="11.25">
      <c r="A9" s="31">
        <v>1</v>
      </c>
      <c r="B9" s="32"/>
      <c r="C9" s="2"/>
      <c r="D9" s="2"/>
      <c r="E9" s="3" t="s">
        <v>62</v>
      </c>
      <c r="F9" s="4">
        <f>SUM(G9:J9)</f>
        <v>7127156</v>
      </c>
      <c r="G9" s="4">
        <f aca="true" t="shared" si="0" ref="G9:J10">SUM(G10)</f>
        <v>0</v>
      </c>
      <c r="H9" s="4">
        <f t="shared" si="0"/>
        <v>0</v>
      </c>
      <c r="I9" s="4">
        <f t="shared" si="0"/>
        <v>2913409</v>
      </c>
      <c r="J9" s="4">
        <f t="shared" si="0"/>
        <v>4213747</v>
      </c>
      <c r="K9" s="8"/>
    </row>
    <row r="10" spans="1:11" ht="11.25">
      <c r="A10" s="31">
        <v>2</v>
      </c>
      <c r="B10" s="32"/>
      <c r="C10" s="2"/>
      <c r="D10" s="2"/>
      <c r="E10" s="3" t="s">
        <v>8</v>
      </c>
      <c r="F10" s="4">
        <f aca="true" t="shared" si="1" ref="F10:F19">SUM(G10:J10)</f>
        <v>7127156</v>
      </c>
      <c r="G10" s="4">
        <f t="shared" si="0"/>
        <v>0</v>
      </c>
      <c r="H10" s="4">
        <f t="shared" si="0"/>
        <v>0</v>
      </c>
      <c r="I10" s="4">
        <f t="shared" si="0"/>
        <v>2913409</v>
      </c>
      <c r="J10" s="33">
        <f t="shared" si="0"/>
        <v>4213747</v>
      </c>
      <c r="K10" s="8"/>
    </row>
    <row r="11" spans="1:11" ht="11.25">
      <c r="A11" s="31">
        <v>3</v>
      </c>
      <c r="B11" s="32"/>
      <c r="C11" s="2"/>
      <c r="D11" s="2"/>
      <c r="E11" s="3" t="s">
        <v>31</v>
      </c>
      <c r="F11" s="4">
        <f t="shared" si="1"/>
        <v>7127156</v>
      </c>
      <c r="G11" s="4">
        <f>SUM(G12+G14)</f>
        <v>0</v>
      </c>
      <c r="H11" s="4">
        <f>SUM(H12+H14)</f>
        <v>0</v>
      </c>
      <c r="I11" s="4">
        <f>SUM(I12+I14)</f>
        <v>2913409</v>
      </c>
      <c r="J11" s="33">
        <f>SUM(J12+J14)</f>
        <v>4213747</v>
      </c>
      <c r="K11" s="8"/>
    </row>
    <row r="12" spans="1:11" ht="11.25">
      <c r="A12" s="31">
        <v>4</v>
      </c>
      <c r="B12" s="32">
        <v>30.15</v>
      </c>
      <c r="C12" s="2"/>
      <c r="D12" s="1"/>
      <c r="E12" s="3" t="s">
        <v>32</v>
      </c>
      <c r="F12" s="7">
        <f t="shared" si="1"/>
        <v>10544</v>
      </c>
      <c r="G12" s="7">
        <f>SUM(G13)</f>
        <v>0</v>
      </c>
      <c r="H12" s="7">
        <f>SUM(H13)</f>
        <v>0</v>
      </c>
      <c r="I12" s="7">
        <f>SUM(I13)</f>
        <v>5000</v>
      </c>
      <c r="J12" s="34">
        <f>SUM(J13)</f>
        <v>5544</v>
      </c>
      <c r="K12" s="8"/>
    </row>
    <row r="13" spans="1:11" ht="11.25">
      <c r="A13" s="31">
        <v>5</v>
      </c>
      <c r="B13" s="32"/>
      <c r="C13" s="6" t="s">
        <v>33</v>
      </c>
      <c r="D13" s="1"/>
      <c r="E13" s="3" t="s">
        <v>63</v>
      </c>
      <c r="F13" s="7">
        <f t="shared" si="1"/>
        <v>10544</v>
      </c>
      <c r="G13" s="7">
        <v>0</v>
      </c>
      <c r="H13" s="7">
        <v>0</v>
      </c>
      <c r="I13" s="7">
        <v>5000</v>
      </c>
      <c r="J13" s="34">
        <v>5544</v>
      </c>
      <c r="K13" s="8"/>
    </row>
    <row r="14" spans="1:11" ht="11.25">
      <c r="A14" s="31">
        <v>6</v>
      </c>
      <c r="B14" s="32"/>
      <c r="C14" s="2"/>
      <c r="D14" s="2"/>
      <c r="E14" s="3" t="s">
        <v>64</v>
      </c>
      <c r="F14" s="4">
        <f t="shared" si="1"/>
        <v>7116612</v>
      </c>
      <c r="G14" s="4">
        <f>SUM(G15)</f>
        <v>0</v>
      </c>
      <c r="H14" s="4">
        <f>SUM(H15)</f>
        <v>0</v>
      </c>
      <c r="I14" s="4">
        <f>SUM(I15)</f>
        <v>2908409</v>
      </c>
      <c r="J14" s="4">
        <f>SUM(J15)</f>
        <v>4208203</v>
      </c>
      <c r="K14" s="8"/>
    </row>
    <row r="15" spans="1:11" ht="11.25">
      <c r="A15" s="31">
        <v>7</v>
      </c>
      <c r="B15" s="32">
        <v>33.15</v>
      </c>
      <c r="C15" s="2"/>
      <c r="D15" s="2"/>
      <c r="E15" s="3" t="s">
        <v>65</v>
      </c>
      <c r="F15" s="4">
        <f t="shared" si="1"/>
        <v>7116612</v>
      </c>
      <c r="G15" s="4">
        <f>SUM(G16+G17+G18+G19)</f>
        <v>0</v>
      </c>
      <c r="H15" s="4">
        <f>SUM(H16+H17+H18+H19)</f>
        <v>0</v>
      </c>
      <c r="I15" s="4">
        <f>SUM(I16+I17+I18+I19)</f>
        <v>2908409</v>
      </c>
      <c r="J15" s="4">
        <f>SUM(J16+J17+J18+J19)</f>
        <v>4208203</v>
      </c>
      <c r="K15" s="8"/>
    </row>
    <row r="16" spans="1:11" ht="11.25">
      <c r="A16" s="31">
        <v>8</v>
      </c>
      <c r="B16" s="32"/>
      <c r="C16" s="6" t="s">
        <v>34</v>
      </c>
      <c r="D16" s="1"/>
      <c r="E16" s="10" t="s">
        <v>66</v>
      </c>
      <c r="F16" s="7">
        <f>SUM(G16:J16)</f>
        <v>110553</v>
      </c>
      <c r="G16" s="7">
        <v>0</v>
      </c>
      <c r="H16" s="7">
        <v>0</v>
      </c>
      <c r="I16" s="7">
        <v>30000</v>
      </c>
      <c r="J16" s="34">
        <v>80553</v>
      </c>
      <c r="K16" s="8"/>
    </row>
    <row r="17" spans="1:11" ht="22.5">
      <c r="A17" s="31">
        <v>9</v>
      </c>
      <c r="B17" s="32"/>
      <c r="C17" s="2">
        <v>16</v>
      </c>
      <c r="D17" s="1"/>
      <c r="E17" s="11" t="s">
        <v>67</v>
      </c>
      <c r="F17" s="7">
        <f t="shared" si="1"/>
        <v>8486</v>
      </c>
      <c r="G17" s="7">
        <v>0</v>
      </c>
      <c r="H17" s="7">
        <v>0</v>
      </c>
      <c r="I17" s="7">
        <v>2000</v>
      </c>
      <c r="J17" s="34">
        <v>6486</v>
      </c>
      <c r="K17" s="8"/>
    </row>
    <row r="18" spans="1:11" ht="11.25">
      <c r="A18" s="31">
        <v>10</v>
      </c>
      <c r="B18" s="32"/>
      <c r="C18" s="2">
        <v>21</v>
      </c>
      <c r="D18" s="1"/>
      <c r="E18" s="10" t="s">
        <v>68</v>
      </c>
      <c r="F18" s="7">
        <f t="shared" si="1"/>
        <v>6712573</v>
      </c>
      <c r="G18" s="7">
        <v>0</v>
      </c>
      <c r="H18" s="7">
        <v>0</v>
      </c>
      <c r="I18" s="7">
        <v>2764409</v>
      </c>
      <c r="J18" s="34">
        <v>3948164</v>
      </c>
      <c r="K18" s="8"/>
    </row>
    <row r="19" spans="1:11" ht="11.25">
      <c r="A19" s="31">
        <v>11</v>
      </c>
      <c r="B19" s="32"/>
      <c r="C19" s="2">
        <v>30</v>
      </c>
      <c r="D19" s="1"/>
      <c r="E19" s="10" t="s">
        <v>69</v>
      </c>
      <c r="F19" s="7">
        <f t="shared" si="1"/>
        <v>285000</v>
      </c>
      <c r="G19" s="7"/>
      <c r="H19" s="7"/>
      <c r="I19" s="7">
        <v>112000</v>
      </c>
      <c r="J19" s="34">
        <v>173000</v>
      </c>
      <c r="K19" s="8"/>
    </row>
    <row r="20" spans="1:11" ht="22.5">
      <c r="A20" s="31">
        <v>12</v>
      </c>
      <c r="B20" s="32"/>
      <c r="C20" s="2"/>
      <c r="D20" s="1"/>
      <c r="E20" s="13" t="s">
        <v>70</v>
      </c>
      <c r="F20" s="4">
        <f aca="true" t="shared" si="2" ref="F20:F26">SUM(G20:J20)</f>
        <v>14808240</v>
      </c>
      <c r="G20" s="4">
        <f>SUM(G21+G70)</f>
        <v>0</v>
      </c>
      <c r="H20" s="4">
        <f>SUM(H21+H70)</f>
        <v>0</v>
      </c>
      <c r="I20" s="4">
        <f>I21+I70</f>
        <v>10594493</v>
      </c>
      <c r="J20" s="33">
        <f>SUM(J21+J70)</f>
        <v>4213747</v>
      </c>
      <c r="K20" s="8"/>
    </row>
    <row r="21" spans="1:11" ht="11.25">
      <c r="A21" s="31">
        <v>13</v>
      </c>
      <c r="B21" s="32"/>
      <c r="C21" s="2"/>
      <c r="D21" s="1"/>
      <c r="E21" s="3" t="s">
        <v>39</v>
      </c>
      <c r="F21" s="4">
        <f t="shared" si="2"/>
        <v>13378610</v>
      </c>
      <c r="G21" s="4">
        <f>SUM(G22+G37)</f>
        <v>0</v>
      </c>
      <c r="H21" s="4">
        <f>SUM(H22+H37)</f>
        <v>0</v>
      </c>
      <c r="I21" s="4">
        <f>SUM(I22+I37)</f>
        <v>9214863</v>
      </c>
      <c r="J21" s="33">
        <f>SUM(J22+J37)</f>
        <v>4163747</v>
      </c>
      <c r="K21" s="8"/>
    </row>
    <row r="22" spans="1:11" ht="11.25">
      <c r="A22" s="31">
        <v>14</v>
      </c>
      <c r="B22" s="35">
        <v>10</v>
      </c>
      <c r="C22" s="2"/>
      <c r="D22" s="1"/>
      <c r="E22" s="3" t="s">
        <v>71</v>
      </c>
      <c r="F22" s="4">
        <f t="shared" si="2"/>
        <v>10400126</v>
      </c>
      <c r="G22" s="4">
        <f>SUM(G23+G29+G31)</f>
        <v>0</v>
      </c>
      <c r="H22" s="4">
        <f>SUM(H23+H29+H31)</f>
        <v>0</v>
      </c>
      <c r="I22" s="4">
        <f>SUM(I23+I29+I31)</f>
        <v>7565078</v>
      </c>
      <c r="J22" s="33">
        <f>SUM(J23+J29+J31)</f>
        <v>2835048</v>
      </c>
      <c r="K22" s="8"/>
    </row>
    <row r="23" spans="1:11" ht="11.25">
      <c r="A23" s="31">
        <v>15</v>
      </c>
      <c r="B23" s="35"/>
      <c r="C23" s="6" t="s">
        <v>1</v>
      </c>
      <c r="D23" s="1"/>
      <c r="E23" s="3" t="s">
        <v>40</v>
      </c>
      <c r="F23" s="4">
        <f t="shared" si="2"/>
        <v>7845193</v>
      </c>
      <c r="G23" s="4">
        <f>SUM(G24:G28)</f>
        <v>0</v>
      </c>
      <c r="H23" s="4">
        <f>SUM(H24:H28)</f>
        <v>0</v>
      </c>
      <c r="I23" s="4">
        <f>SUM(I24:I28)</f>
        <v>5668050</v>
      </c>
      <c r="J23" s="33">
        <f>SUM(J24:J28)</f>
        <v>2177143</v>
      </c>
      <c r="K23" s="8"/>
    </row>
    <row r="24" spans="1:11" ht="11.25">
      <c r="A24" s="31">
        <v>16</v>
      </c>
      <c r="B24" s="35"/>
      <c r="C24" s="2"/>
      <c r="D24" s="12" t="s">
        <v>1</v>
      </c>
      <c r="E24" s="10" t="s">
        <v>72</v>
      </c>
      <c r="F24" s="7">
        <f t="shared" si="2"/>
        <v>6474577</v>
      </c>
      <c r="G24" s="7">
        <f aca="true" t="shared" si="3" ref="G24:J28">G81</f>
        <v>0</v>
      </c>
      <c r="H24" s="7">
        <f t="shared" si="3"/>
        <v>0</v>
      </c>
      <c r="I24" s="7">
        <f t="shared" si="3"/>
        <v>4561725</v>
      </c>
      <c r="J24" s="7">
        <f t="shared" si="3"/>
        <v>1912852</v>
      </c>
      <c r="K24" s="8"/>
    </row>
    <row r="25" spans="1:11" ht="11.25">
      <c r="A25" s="31">
        <v>17</v>
      </c>
      <c r="B25" s="35"/>
      <c r="C25" s="2"/>
      <c r="D25" s="12" t="s">
        <v>33</v>
      </c>
      <c r="E25" s="10" t="s">
        <v>73</v>
      </c>
      <c r="F25" s="7">
        <f t="shared" si="2"/>
        <v>764050</v>
      </c>
      <c r="G25" s="7">
        <f t="shared" si="3"/>
        <v>0</v>
      </c>
      <c r="H25" s="7">
        <f t="shared" si="3"/>
        <v>0</v>
      </c>
      <c r="I25" s="7">
        <f t="shared" si="3"/>
        <v>625685</v>
      </c>
      <c r="J25" s="7">
        <f t="shared" si="3"/>
        <v>138365</v>
      </c>
      <c r="K25" s="8"/>
    </row>
    <row r="26" spans="1:11" ht="11.25">
      <c r="A26" s="31">
        <v>18</v>
      </c>
      <c r="B26" s="35"/>
      <c r="C26" s="2"/>
      <c r="D26" s="12" t="s">
        <v>41</v>
      </c>
      <c r="E26" s="10" t="s">
        <v>2</v>
      </c>
      <c r="F26" s="7">
        <f t="shared" si="2"/>
        <v>203453</v>
      </c>
      <c r="G26" s="7">
        <f t="shared" si="3"/>
        <v>0</v>
      </c>
      <c r="H26" s="7">
        <f t="shared" si="3"/>
        <v>0</v>
      </c>
      <c r="I26" s="7">
        <f t="shared" si="3"/>
        <v>162678</v>
      </c>
      <c r="J26" s="7">
        <f t="shared" si="3"/>
        <v>40775</v>
      </c>
      <c r="K26" s="8"/>
    </row>
    <row r="27" spans="1:11" ht="11.25">
      <c r="A27" s="31">
        <v>19</v>
      </c>
      <c r="B27" s="35"/>
      <c r="C27" s="2"/>
      <c r="D27" s="1">
        <v>11</v>
      </c>
      <c r="E27" s="10" t="s">
        <v>74</v>
      </c>
      <c r="F27" s="7">
        <f>G27+H27+I27+J27</f>
        <v>362263</v>
      </c>
      <c r="G27" s="7">
        <f t="shared" si="3"/>
        <v>0</v>
      </c>
      <c r="H27" s="7">
        <f t="shared" si="3"/>
        <v>0</v>
      </c>
      <c r="I27" s="7">
        <f t="shared" si="3"/>
        <v>287815</v>
      </c>
      <c r="J27" s="7">
        <f t="shared" si="3"/>
        <v>74448</v>
      </c>
      <c r="K27" s="8"/>
    </row>
    <row r="28" spans="1:11" ht="11.25">
      <c r="A28" s="31">
        <v>20</v>
      </c>
      <c r="B28" s="35"/>
      <c r="C28" s="2"/>
      <c r="D28" s="1">
        <v>30</v>
      </c>
      <c r="E28" s="10" t="s">
        <v>12</v>
      </c>
      <c r="F28" s="7">
        <f aca="true" t="shared" si="4" ref="F28:F46">SUM(G28:J28)</f>
        <v>40850</v>
      </c>
      <c r="G28" s="7">
        <f t="shared" si="3"/>
        <v>0</v>
      </c>
      <c r="H28" s="7">
        <f t="shared" si="3"/>
        <v>0</v>
      </c>
      <c r="I28" s="7">
        <f t="shared" si="3"/>
        <v>30147</v>
      </c>
      <c r="J28" s="7">
        <f t="shared" si="3"/>
        <v>10703</v>
      </c>
      <c r="K28" s="8"/>
    </row>
    <row r="29" spans="1:11" ht="11.25">
      <c r="A29" s="31">
        <v>21</v>
      </c>
      <c r="B29" s="35"/>
      <c r="C29" s="6" t="s">
        <v>35</v>
      </c>
      <c r="D29" s="1"/>
      <c r="E29" s="3" t="s">
        <v>75</v>
      </c>
      <c r="F29" s="4">
        <f t="shared" si="4"/>
        <v>435000</v>
      </c>
      <c r="G29" s="4">
        <f>SUM(G30:G30)</f>
        <v>0</v>
      </c>
      <c r="H29" s="4">
        <f>SUM(H30:H30)</f>
        <v>0</v>
      </c>
      <c r="I29" s="4">
        <f>SUM(I30:I30)</f>
        <v>217692</v>
      </c>
      <c r="J29" s="33">
        <f>J30</f>
        <v>217308</v>
      </c>
      <c r="K29" s="8"/>
    </row>
    <row r="30" spans="1:11" ht="11.25">
      <c r="A30" s="31">
        <v>22</v>
      </c>
      <c r="B30" s="35"/>
      <c r="C30" s="2"/>
      <c r="D30" s="12" t="s">
        <v>1</v>
      </c>
      <c r="E30" s="10" t="s">
        <v>76</v>
      </c>
      <c r="F30" s="7">
        <f t="shared" si="4"/>
        <v>435000</v>
      </c>
      <c r="G30" s="7">
        <f>G87</f>
        <v>0</v>
      </c>
      <c r="H30" s="7">
        <f>H87</f>
        <v>0</v>
      </c>
      <c r="I30" s="7">
        <f>I87</f>
        <v>217692</v>
      </c>
      <c r="J30" s="7">
        <f>J87</f>
        <v>217308</v>
      </c>
      <c r="K30" s="8"/>
    </row>
    <row r="31" spans="1:11" ht="11.25">
      <c r="A31" s="31">
        <v>23</v>
      </c>
      <c r="B31" s="35"/>
      <c r="C31" s="6" t="s">
        <v>36</v>
      </c>
      <c r="D31" s="1"/>
      <c r="E31" s="3" t="s">
        <v>77</v>
      </c>
      <c r="F31" s="4">
        <f t="shared" si="4"/>
        <v>2119933</v>
      </c>
      <c r="G31" s="7">
        <v>0</v>
      </c>
      <c r="H31" s="7">
        <v>0</v>
      </c>
      <c r="I31" s="7">
        <f aca="true" t="shared" si="5" ref="I31:J36">I88</f>
        <v>1679336</v>
      </c>
      <c r="J31" s="7">
        <f t="shared" si="5"/>
        <v>440597</v>
      </c>
      <c r="K31" s="8"/>
    </row>
    <row r="32" spans="1:11" ht="11.25">
      <c r="A32" s="31">
        <v>24</v>
      </c>
      <c r="B32" s="35"/>
      <c r="C32" s="2"/>
      <c r="D32" s="12" t="s">
        <v>1</v>
      </c>
      <c r="E32" s="10" t="s">
        <v>78</v>
      </c>
      <c r="F32" s="7">
        <f t="shared" si="4"/>
        <v>1621426</v>
      </c>
      <c r="G32" s="7">
        <v>0</v>
      </c>
      <c r="H32" s="7">
        <v>0</v>
      </c>
      <c r="I32" s="7">
        <f t="shared" si="5"/>
        <v>1287883</v>
      </c>
      <c r="J32" s="7">
        <f t="shared" si="5"/>
        <v>333543</v>
      </c>
      <c r="K32" s="8"/>
    </row>
    <row r="33" spans="1:10" ht="11.25">
      <c r="A33" s="31">
        <v>25</v>
      </c>
      <c r="B33" s="35"/>
      <c r="C33" s="2"/>
      <c r="D33" s="12" t="s">
        <v>35</v>
      </c>
      <c r="E33" s="10" t="s">
        <v>79</v>
      </c>
      <c r="F33" s="7">
        <f t="shared" si="4"/>
        <v>43750</v>
      </c>
      <c r="G33" s="7">
        <v>0</v>
      </c>
      <c r="H33" s="7">
        <v>0</v>
      </c>
      <c r="I33" s="7">
        <f t="shared" si="5"/>
        <v>28381</v>
      </c>
      <c r="J33" s="7">
        <f t="shared" si="5"/>
        <v>15369</v>
      </c>
    </row>
    <row r="34" spans="1:10" ht="11.25">
      <c r="A34" s="31">
        <v>26</v>
      </c>
      <c r="B34" s="35"/>
      <c r="C34" s="2"/>
      <c r="D34" s="12" t="s">
        <v>36</v>
      </c>
      <c r="E34" s="10" t="s">
        <v>80</v>
      </c>
      <c r="F34" s="7">
        <f t="shared" si="4"/>
        <v>361477</v>
      </c>
      <c r="G34" s="7">
        <v>0</v>
      </c>
      <c r="H34" s="7">
        <v>0</v>
      </c>
      <c r="I34" s="7">
        <f t="shared" si="5"/>
        <v>295563</v>
      </c>
      <c r="J34" s="7">
        <f t="shared" si="5"/>
        <v>65914</v>
      </c>
    </row>
    <row r="35" spans="1:10" ht="11.25">
      <c r="A35" s="31">
        <v>27</v>
      </c>
      <c r="B35" s="35"/>
      <c r="C35" s="2"/>
      <c r="D35" s="12" t="s">
        <v>37</v>
      </c>
      <c r="E35" s="10" t="s">
        <v>81</v>
      </c>
      <c r="F35" s="7">
        <f t="shared" si="4"/>
        <v>19772</v>
      </c>
      <c r="G35" s="7">
        <v>0</v>
      </c>
      <c r="H35" s="7">
        <v>0</v>
      </c>
      <c r="I35" s="7">
        <f t="shared" si="5"/>
        <v>15786</v>
      </c>
      <c r="J35" s="7">
        <f t="shared" si="5"/>
        <v>3986</v>
      </c>
    </row>
    <row r="36" spans="1:10" ht="11.25">
      <c r="A36" s="31">
        <v>28</v>
      </c>
      <c r="B36" s="35"/>
      <c r="C36" s="2"/>
      <c r="D36" s="12" t="s">
        <v>41</v>
      </c>
      <c r="E36" s="10" t="s">
        <v>82</v>
      </c>
      <c r="F36" s="7">
        <f t="shared" si="4"/>
        <v>73508</v>
      </c>
      <c r="G36" s="7">
        <v>0</v>
      </c>
      <c r="H36" s="7">
        <v>0</v>
      </c>
      <c r="I36" s="7">
        <f t="shared" si="5"/>
        <v>51723</v>
      </c>
      <c r="J36" s="7">
        <f t="shared" si="5"/>
        <v>21785</v>
      </c>
    </row>
    <row r="37" spans="1:10" ht="11.25">
      <c r="A37" s="31">
        <v>29</v>
      </c>
      <c r="B37" s="35">
        <v>20</v>
      </c>
      <c r="C37" s="2"/>
      <c r="D37" s="1"/>
      <c r="E37" s="3" t="s">
        <v>83</v>
      </c>
      <c r="F37" s="4">
        <f t="shared" si="4"/>
        <v>2978484</v>
      </c>
      <c r="G37" s="4">
        <f>SUM(G38+G49+G50+G52+G57+G61+G63+G64+G65+G66)</f>
        <v>0</v>
      </c>
      <c r="H37" s="4">
        <f>SUM(H38+H49+H50+H52+H57+H61+H63+H64+H65+H66)</f>
        <v>0</v>
      </c>
      <c r="I37" s="4">
        <f>SUM(I38+I49+I50+I52+I57+I61+I63+I64+I65+I66)</f>
        <v>1649785</v>
      </c>
      <c r="J37" s="4">
        <f>SUM(J38+J49+J50+J52+J57+J61+J63+J64+J65+J66)</f>
        <v>1328699</v>
      </c>
    </row>
    <row r="38" spans="1:10" ht="11.25">
      <c r="A38" s="31">
        <v>30</v>
      </c>
      <c r="B38" s="35"/>
      <c r="C38" s="6" t="s">
        <v>1</v>
      </c>
      <c r="D38" s="1"/>
      <c r="E38" s="3" t="s">
        <v>84</v>
      </c>
      <c r="F38" s="4">
        <f t="shared" si="4"/>
        <v>1121084</v>
      </c>
      <c r="G38" s="4">
        <f>SUM(G39:G48)</f>
        <v>0</v>
      </c>
      <c r="H38" s="4">
        <f>SUM(H39:H48)</f>
        <v>0</v>
      </c>
      <c r="I38" s="4">
        <f>SUM(I39:I48)</f>
        <v>843385</v>
      </c>
      <c r="J38" s="33">
        <f>SUM(J39:J48)</f>
        <v>277699</v>
      </c>
    </row>
    <row r="39" spans="1:10" ht="11.25">
      <c r="A39" s="31">
        <v>31</v>
      </c>
      <c r="B39" s="35"/>
      <c r="C39" s="2"/>
      <c r="D39" s="12" t="s">
        <v>1</v>
      </c>
      <c r="E39" s="10" t="s">
        <v>3</v>
      </c>
      <c r="F39" s="7">
        <f t="shared" si="4"/>
        <v>10700</v>
      </c>
      <c r="G39" s="7">
        <f aca="true" t="shared" si="6" ref="G39:J49">G96</f>
        <v>0</v>
      </c>
      <c r="H39" s="7">
        <f t="shared" si="6"/>
        <v>0</v>
      </c>
      <c r="I39" s="7">
        <f t="shared" si="6"/>
        <v>5700</v>
      </c>
      <c r="J39" s="7">
        <f t="shared" si="6"/>
        <v>5000</v>
      </c>
    </row>
    <row r="40" spans="1:10" ht="11.25">
      <c r="A40" s="31">
        <v>32</v>
      </c>
      <c r="B40" s="35"/>
      <c r="C40" s="2"/>
      <c r="D40" s="12" t="s">
        <v>35</v>
      </c>
      <c r="E40" s="10" t="s">
        <v>44</v>
      </c>
      <c r="F40" s="7">
        <f t="shared" si="4"/>
        <v>70000</v>
      </c>
      <c r="G40" s="7">
        <f t="shared" si="6"/>
        <v>0</v>
      </c>
      <c r="H40" s="7">
        <f t="shared" si="6"/>
        <v>0</v>
      </c>
      <c r="I40" s="7">
        <f t="shared" si="6"/>
        <v>50000</v>
      </c>
      <c r="J40" s="7">
        <f t="shared" si="6"/>
        <v>20000</v>
      </c>
    </row>
    <row r="41" spans="1:10" ht="11.25">
      <c r="A41" s="31">
        <v>33</v>
      </c>
      <c r="B41" s="35"/>
      <c r="C41" s="2"/>
      <c r="D41" s="12" t="s">
        <v>36</v>
      </c>
      <c r="E41" s="10" t="s">
        <v>85</v>
      </c>
      <c r="F41" s="7">
        <f t="shared" si="4"/>
        <v>668684</v>
      </c>
      <c r="G41" s="7">
        <f t="shared" si="6"/>
        <v>0</v>
      </c>
      <c r="H41" s="7">
        <f t="shared" si="6"/>
        <v>0</v>
      </c>
      <c r="I41" s="7">
        <f t="shared" si="6"/>
        <v>606985</v>
      </c>
      <c r="J41" s="7">
        <f t="shared" si="6"/>
        <v>61699</v>
      </c>
    </row>
    <row r="42" spans="1:10" ht="11.25">
      <c r="A42" s="31">
        <v>34</v>
      </c>
      <c r="B42" s="35"/>
      <c r="C42" s="2"/>
      <c r="D42" s="12" t="s">
        <v>37</v>
      </c>
      <c r="E42" s="10" t="s">
        <v>45</v>
      </c>
      <c r="F42" s="7">
        <f t="shared" si="4"/>
        <v>252000</v>
      </c>
      <c r="G42" s="7">
        <f t="shared" si="6"/>
        <v>0</v>
      </c>
      <c r="H42" s="7">
        <f t="shared" si="6"/>
        <v>0</v>
      </c>
      <c r="I42" s="7">
        <f t="shared" si="6"/>
        <v>139000</v>
      </c>
      <c r="J42" s="7">
        <f t="shared" si="6"/>
        <v>113000</v>
      </c>
    </row>
    <row r="43" spans="1:10" ht="11.25">
      <c r="A43" s="31">
        <v>35</v>
      </c>
      <c r="B43" s="35"/>
      <c r="C43" s="2"/>
      <c r="D43" s="12" t="s">
        <v>33</v>
      </c>
      <c r="E43" s="10" t="s">
        <v>86</v>
      </c>
      <c r="F43" s="7">
        <f t="shared" si="4"/>
        <v>14000</v>
      </c>
      <c r="G43" s="7">
        <f t="shared" si="6"/>
        <v>0</v>
      </c>
      <c r="H43" s="7">
        <f t="shared" si="6"/>
        <v>0</v>
      </c>
      <c r="I43" s="7">
        <f t="shared" si="6"/>
        <v>6000</v>
      </c>
      <c r="J43" s="7">
        <f t="shared" si="6"/>
        <v>8000</v>
      </c>
    </row>
    <row r="44" spans="1:10" ht="11.25">
      <c r="A44" s="31">
        <v>36</v>
      </c>
      <c r="B44" s="35"/>
      <c r="C44" s="2"/>
      <c r="D44" s="12" t="s">
        <v>41</v>
      </c>
      <c r="E44" s="10" t="s">
        <v>4</v>
      </c>
      <c r="F44" s="7">
        <f t="shared" si="4"/>
        <v>9100</v>
      </c>
      <c r="G44" s="7">
        <f t="shared" si="6"/>
        <v>0</v>
      </c>
      <c r="H44" s="7">
        <f t="shared" si="6"/>
        <v>0</v>
      </c>
      <c r="I44" s="7">
        <f t="shared" si="6"/>
        <v>4100</v>
      </c>
      <c r="J44" s="7">
        <f t="shared" si="6"/>
        <v>5000</v>
      </c>
    </row>
    <row r="45" spans="1:10" ht="11.25">
      <c r="A45" s="31">
        <v>37</v>
      </c>
      <c r="B45" s="35"/>
      <c r="C45" s="2"/>
      <c r="D45" s="12" t="s">
        <v>42</v>
      </c>
      <c r="E45" s="10" t="s">
        <v>14</v>
      </c>
      <c r="F45" s="7">
        <f t="shared" si="4"/>
        <v>7000</v>
      </c>
      <c r="G45" s="7">
        <f t="shared" si="6"/>
        <v>0</v>
      </c>
      <c r="H45" s="7">
        <f t="shared" si="6"/>
        <v>0</v>
      </c>
      <c r="I45" s="7">
        <f t="shared" si="6"/>
        <v>3000</v>
      </c>
      <c r="J45" s="7">
        <f t="shared" si="6"/>
        <v>4000</v>
      </c>
    </row>
    <row r="46" spans="1:10" ht="11.25">
      <c r="A46" s="31">
        <v>38</v>
      </c>
      <c r="B46" s="35"/>
      <c r="C46" s="2"/>
      <c r="D46" s="12" t="s">
        <v>34</v>
      </c>
      <c r="E46" s="10" t="s">
        <v>46</v>
      </c>
      <c r="F46" s="7">
        <f t="shared" si="4"/>
        <v>12500</v>
      </c>
      <c r="G46" s="7">
        <f t="shared" si="6"/>
        <v>0</v>
      </c>
      <c r="H46" s="7">
        <f t="shared" si="6"/>
        <v>0</v>
      </c>
      <c r="I46" s="7">
        <f t="shared" si="6"/>
        <v>4500</v>
      </c>
      <c r="J46" s="7">
        <f t="shared" si="6"/>
        <v>8000</v>
      </c>
    </row>
    <row r="47" spans="1:10" ht="11.25">
      <c r="A47" s="31">
        <v>39</v>
      </c>
      <c r="B47" s="35"/>
      <c r="C47" s="2"/>
      <c r="D47" s="12" t="s">
        <v>38</v>
      </c>
      <c r="E47" s="10" t="s">
        <v>87</v>
      </c>
      <c r="F47" s="7">
        <f>G47+H47+I47+J47</f>
        <v>57100</v>
      </c>
      <c r="G47" s="7">
        <f t="shared" si="6"/>
        <v>0</v>
      </c>
      <c r="H47" s="7">
        <f t="shared" si="6"/>
        <v>0</v>
      </c>
      <c r="I47" s="7">
        <f t="shared" si="6"/>
        <v>22100</v>
      </c>
      <c r="J47" s="7">
        <f t="shared" si="6"/>
        <v>35000</v>
      </c>
    </row>
    <row r="48" spans="1:10" ht="11.25">
      <c r="A48" s="31">
        <v>40</v>
      </c>
      <c r="B48" s="35"/>
      <c r="C48" s="2"/>
      <c r="D48" s="1">
        <v>30</v>
      </c>
      <c r="E48" s="10" t="s">
        <v>88</v>
      </c>
      <c r="F48" s="7">
        <f aca="true" t="shared" si="7" ref="F48:F111">SUM(G48:J48)</f>
        <v>20000</v>
      </c>
      <c r="G48" s="7">
        <f t="shared" si="6"/>
        <v>0</v>
      </c>
      <c r="H48" s="7">
        <f t="shared" si="6"/>
        <v>0</v>
      </c>
      <c r="I48" s="7">
        <f t="shared" si="6"/>
        <v>2000</v>
      </c>
      <c r="J48" s="7">
        <f t="shared" si="6"/>
        <v>18000</v>
      </c>
    </row>
    <row r="49" spans="1:10" ht="11.25">
      <c r="A49" s="31">
        <v>41</v>
      </c>
      <c r="B49" s="35"/>
      <c r="C49" s="6" t="s">
        <v>35</v>
      </c>
      <c r="D49" s="1"/>
      <c r="E49" s="3" t="s">
        <v>89</v>
      </c>
      <c r="F49" s="4">
        <f t="shared" si="7"/>
        <v>149500</v>
      </c>
      <c r="G49" s="4">
        <f t="shared" si="6"/>
        <v>0</v>
      </c>
      <c r="H49" s="4">
        <f t="shared" si="6"/>
        <v>0</v>
      </c>
      <c r="I49" s="4">
        <f t="shared" si="6"/>
        <v>49500</v>
      </c>
      <c r="J49" s="4">
        <f t="shared" si="6"/>
        <v>100000</v>
      </c>
    </row>
    <row r="50" spans="1:10" ht="11.25">
      <c r="A50" s="31">
        <v>42</v>
      </c>
      <c r="B50" s="35"/>
      <c r="C50" s="6" t="s">
        <v>36</v>
      </c>
      <c r="D50" s="1"/>
      <c r="E50" s="3" t="s">
        <v>90</v>
      </c>
      <c r="F50" s="4">
        <f t="shared" si="7"/>
        <v>497200</v>
      </c>
      <c r="G50" s="4">
        <f>SUM(G51:G51)</f>
        <v>0</v>
      </c>
      <c r="H50" s="4">
        <f>SUM(H51:H51)</f>
        <v>0</v>
      </c>
      <c r="I50" s="4">
        <f>SUM(I51:I51)</f>
        <v>247200</v>
      </c>
      <c r="J50" s="4">
        <f>SUM(J51:J51)</f>
        <v>250000</v>
      </c>
    </row>
    <row r="51" spans="1:10" ht="11.25">
      <c r="A51" s="31">
        <v>43</v>
      </c>
      <c r="B51" s="35"/>
      <c r="C51" s="2"/>
      <c r="D51" s="12" t="s">
        <v>1</v>
      </c>
      <c r="E51" s="10" t="s">
        <v>91</v>
      </c>
      <c r="F51" s="7">
        <f t="shared" si="7"/>
        <v>497200</v>
      </c>
      <c r="G51" s="7">
        <f>G108</f>
        <v>0</v>
      </c>
      <c r="H51" s="7">
        <f>H108</f>
        <v>0</v>
      </c>
      <c r="I51" s="7">
        <f>I108</f>
        <v>247200</v>
      </c>
      <c r="J51" s="7">
        <f>J108</f>
        <v>250000</v>
      </c>
    </row>
    <row r="52" spans="1:10" ht="11.25">
      <c r="A52" s="31">
        <v>44</v>
      </c>
      <c r="B52" s="35"/>
      <c r="C52" s="6" t="s">
        <v>37</v>
      </c>
      <c r="D52" s="1"/>
      <c r="E52" s="3" t="s">
        <v>59</v>
      </c>
      <c r="F52" s="4">
        <f t="shared" si="7"/>
        <v>816000</v>
      </c>
      <c r="G52" s="4">
        <f>SUM(G53:G56)</f>
        <v>0</v>
      </c>
      <c r="H52" s="4">
        <f>SUM(H53:H56)</f>
        <v>0</v>
      </c>
      <c r="I52" s="4">
        <f>SUM(I53:I56)</f>
        <v>376000</v>
      </c>
      <c r="J52" s="33">
        <f>SUM(J53:J56)</f>
        <v>440000</v>
      </c>
    </row>
    <row r="53" spans="1:10" ht="11.25">
      <c r="A53" s="31">
        <v>45</v>
      </c>
      <c r="B53" s="35"/>
      <c r="C53" s="2"/>
      <c r="D53" s="12" t="s">
        <v>1</v>
      </c>
      <c r="E53" s="10" t="s">
        <v>10</v>
      </c>
      <c r="F53" s="7">
        <f t="shared" si="7"/>
        <v>488000</v>
      </c>
      <c r="G53" s="7">
        <f aca="true" t="shared" si="8" ref="G53:J56">G110</f>
        <v>0</v>
      </c>
      <c r="H53" s="7">
        <f t="shared" si="8"/>
        <v>0</v>
      </c>
      <c r="I53" s="7">
        <f t="shared" si="8"/>
        <v>228000</v>
      </c>
      <c r="J53" s="7">
        <f t="shared" si="8"/>
        <v>260000</v>
      </c>
    </row>
    <row r="54" spans="1:10" ht="11.25">
      <c r="A54" s="31">
        <v>46</v>
      </c>
      <c r="B54" s="35"/>
      <c r="C54" s="2"/>
      <c r="D54" s="12" t="s">
        <v>35</v>
      </c>
      <c r="E54" s="10" t="s">
        <v>11</v>
      </c>
      <c r="F54" s="7">
        <f t="shared" si="7"/>
        <v>187000</v>
      </c>
      <c r="G54" s="7">
        <f t="shared" si="8"/>
        <v>0</v>
      </c>
      <c r="H54" s="7">
        <f t="shared" si="8"/>
        <v>0</v>
      </c>
      <c r="I54" s="7">
        <f t="shared" si="8"/>
        <v>87000</v>
      </c>
      <c r="J54" s="7">
        <f t="shared" si="8"/>
        <v>100000</v>
      </c>
    </row>
    <row r="55" spans="1:10" ht="11.25">
      <c r="A55" s="31">
        <v>47</v>
      </c>
      <c r="B55" s="35"/>
      <c r="C55" s="2"/>
      <c r="D55" s="12" t="s">
        <v>36</v>
      </c>
      <c r="E55" s="10" t="s">
        <v>47</v>
      </c>
      <c r="F55" s="7">
        <f t="shared" si="7"/>
        <v>68000</v>
      </c>
      <c r="G55" s="7">
        <f t="shared" si="8"/>
        <v>0</v>
      </c>
      <c r="H55" s="7">
        <f t="shared" si="8"/>
        <v>0</v>
      </c>
      <c r="I55" s="7">
        <f t="shared" si="8"/>
        <v>28000</v>
      </c>
      <c r="J55" s="7">
        <f t="shared" si="8"/>
        <v>40000</v>
      </c>
    </row>
    <row r="56" spans="1:10" ht="11.25">
      <c r="A56" s="31">
        <v>48</v>
      </c>
      <c r="B56" s="35"/>
      <c r="C56" s="2"/>
      <c r="D56" s="12" t="s">
        <v>37</v>
      </c>
      <c r="E56" s="10" t="s">
        <v>92</v>
      </c>
      <c r="F56" s="7">
        <f t="shared" si="7"/>
        <v>73000</v>
      </c>
      <c r="G56" s="7">
        <f t="shared" si="8"/>
        <v>0</v>
      </c>
      <c r="H56" s="7">
        <f t="shared" si="8"/>
        <v>0</v>
      </c>
      <c r="I56" s="7">
        <f t="shared" si="8"/>
        <v>33000</v>
      </c>
      <c r="J56" s="7">
        <f t="shared" si="8"/>
        <v>40000</v>
      </c>
    </row>
    <row r="57" spans="1:10" ht="11.25">
      <c r="A57" s="31">
        <v>49</v>
      </c>
      <c r="B57" s="35"/>
      <c r="C57" s="6" t="s">
        <v>33</v>
      </c>
      <c r="D57" s="1"/>
      <c r="E57" s="3" t="s">
        <v>48</v>
      </c>
      <c r="F57" s="4">
        <f t="shared" si="7"/>
        <v>115700</v>
      </c>
      <c r="G57" s="4">
        <f>SUM(G58:G60)</f>
        <v>0</v>
      </c>
      <c r="H57" s="4">
        <f>SUM(H58:H60)</f>
        <v>0</v>
      </c>
      <c r="I57" s="4">
        <f>SUM(I58:I60)</f>
        <v>29700</v>
      </c>
      <c r="J57" s="33">
        <f>SUM(J58:J60)</f>
        <v>86000</v>
      </c>
    </row>
    <row r="58" spans="1:10" ht="11.25">
      <c r="A58" s="31">
        <v>50</v>
      </c>
      <c r="B58" s="35"/>
      <c r="C58" s="2"/>
      <c r="D58" s="12" t="s">
        <v>1</v>
      </c>
      <c r="E58" s="10" t="s">
        <v>49</v>
      </c>
      <c r="F58" s="7">
        <f t="shared" si="7"/>
        <v>2000</v>
      </c>
      <c r="G58" s="7">
        <f aca="true" t="shared" si="9" ref="G58:J60">G115</f>
        <v>0</v>
      </c>
      <c r="H58" s="7">
        <f t="shared" si="9"/>
        <v>0</v>
      </c>
      <c r="I58" s="7">
        <f t="shared" si="9"/>
        <v>0</v>
      </c>
      <c r="J58" s="7">
        <f t="shared" si="9"/>
        <v>2000</v>
      </c>
    </row>
    <row r="59" spans="1:10" ht="11.25">
      <c r="A59" s="31">
        <v>51</v>
      </c>
      <c r="B59" s="35"/>
      <c r="C59" s="2"/>
      <c r="D59" s="12" t="s">
        <v>36</v>
      </c>
      <c r="E59" s="10" t="s">
        <v>50</v>
      </c>
      <c r="F59" s="7">
        <f t="shared" si="7"/>
        <v>2000</v>
      </c>
      <c r="G59" s="7">
        <f t="shared" si="9"/>
        <v>0</v>
      </c>
      <c r="H59" s="7">
        <f t="shared" si="9"/>
        <v>0</v>
      </c>
      <c r="I59" s="7">
        <f t="shared" si="9"/>
        <v>0</v>
      </c>
      <c r="J59" s="7">
        <f t="shared" si="9"/>
        <v>2000</v>
      </c>
    </row>
    <row r="60" spans="1:10" ht="11.25">
      <c r="A60" s="31">
        <v>52</v>
      </c>
      <c r="B60" s="35"/>
      <c r="C60" s="2"/>
      <c r="D60" s="1">
        <v>30</v>
      </c>
      <c r="E60" s="10" t="s">
        <v>51</v>
      </c>
      <c r="F60" s="7">
        <f t="shared" si="7"/>
        <v>111700</v>
      </c>
      <c r="G60" s="7">
        <f t="shared" si="9"/>
        <v>0</v>
      </c>
      <c r="H60" s="7">
        <f t="shared" si="9"/>
        <v>0</v>
      </c>
      <c r="I60" s="7">
        <f t="shared" si="9"/>
        <v>29700</v>
      </c>
      <c r="J60" s="7">
        <f t="shared" si="9"/>
        <v>82000</v>
      </c>
    </row>
    <row r="61" spans="1:10" ht="11.25">
      <c r="A61" s="31">
        <v>53</v>
      </c>
      <c r="B61" s="35"/>
      <c r="C61" s="6" t="s">
        <v>41</v>
      </c>
      <c r="D61" s="1"/>
      <c r="E61" s="3" t="s">
        <v>93</v>
      </c>
      <c r="F61" s="4">
        <f t="shared" si="7"/>
        <v>2000</v>
      </c>
      <c r="G61" s="4">
        <f>SUM(G62:G62)</f>
        <v>0</v>
      </c>
      <c r="H61" s="4">
        <f>SUM(H62:H62)</f>
        <v>0</v>
      </c>
      <c r="I61" s="4">
        <f>SUM(I62:I62)</f>
        <v>1000</v>
      </c>
      <c r="J61" s="33">
        <f>SUM(J62:J62)</f>
        <v>1000</v>
      </c>
    </row>
    <row r="62" spans="1:10" ht="11.25">
      <c r="A62" s="31">
        <v>54</v>
      </c>
      <c r="B62" s="35"/>
      <c r="C62" s="2"/>
      <c r="D62" s="12" t="s">
        <v>1</v>
      </c>
      <c r="E62" s="10" t="s">
        <v>94</v>
      </c>
      <c r="F62" s="7">
        <f t="shared" si="7"/>
        <v>2000</v>
      </c>
      <c r="G62" s="7">
        <f aca="true" t="shared" si="10" ref="G62:J65">G119</f>
        <v>0</v>
      </c>
      <c r="H62" s="7">
        <f t="shared" si="10"/>
        <v>0</v>
      </c>
      <c r="I62" s="7">
        <f t="shared" si="10"/>
        <v>1000</v>
      </c>
      <c r="J62" s="7">
        <f t="shared" si="10"/>
        <v>1000</v>
      </c>
    </row>
    <row r="63" spans="1:10" ht="11.25">
      <c r="A63" s="31">
        <v>55</v>
      </c>
      <c r="B63" s="35"/>
      <c r="C63" s="6" t="s">
        <v>38</v>
      </c>
      <c r="D63" s="1"/>
      <c r="E63" s="3" t="s">
        <v>52</v>
      </c>
      <c r="F63" s="4">
        <f t="shared" si="7"/>
        <v>17000</v>
      </c>
      <c r="G63" s="4">
        <f t="shared" si="10"/>
        <v>0</v>
      </c>
      <c r="H63" s="4">
        <f t="shared" si="10"/>
        <v>0</v>
      </c>
      <c r="I63" s="4">
        <f t="shared" si="10"/>
        <v>5000</v>
      </c>
      <c r="J63" s="4">
        <f t="shared" si="10"/>
        <v>12000</v>
      </c>
    </row>
    <row r="64" spans="1:10" ht="11.25">
      <c r="A64" s="31">
        <v>56</v>
      </c>
      <c r="B64" s="35"/>
      <c r="C64" s="2">
        <v>11</v>
      </c>
      <c r="D64" s="1"/>
      <c r="E64" s="3" t="s">
        <v>95</v>
      </c>
      <c r="F64" s="4">
        <f t="shared" si="7"/>
        <v>2000</v>
      </c>
      <c r="G64" s="4">
        <f t="shared" si="10"/>
        <v>0</v>
      </c>
      <c r="H64" s="4">
        <f t="shared" si="10"/>
        <v>0</v>
      </c>
      <c r="I64" s="4">
        <f t="shared" si="10"/>
        <v>1000</v>
      </c>
      <c r="J64" s="4">
        <f t="shared" si="10"/>
        <v>1000</v>
      </c>
    </row>
    <row r="65" spans="1:10" ht="11.25">
      <c r="A65" s="31">
        <v>57</v>
      </c>
      <c r="B65" s="35"/>
      <c r="C65" s="2">
        <v>13</v>
      </c>
      <c r="D65" s="1"/>
      <c r="E65" s="3" t="s">
        <v>96</v>
      </c>
      <c r="F65" s="4">
        <f t="shared" si="7"/>
        <v>3000</v>
      </c>
      <c r="G65" s="4">
        <f t="shared" si="10"/>
        <v>0</v>
      </c>
      <c r="H65" s="4">
        <f t="shared" si="10"/>
        <v>0</v>
      </c>
      <c r="I65" s="4">
        <f t="shared" si="10"/>
        <v>3000</v>
      </c>
      <c r="J65" s="4">
        <f t="shared" si="10"/>
        <v>0</v>
      </c>
    </row>
    <row r="66" spans="1:10" ht="11.25">
      <c r="A66" s="31">
        <v>58</v>
      </c>
      <c r="B66" s="35"/>
      <c r="C66" s="2">
        <v>30</v>
      </c>
      <c r="D66" s="1"/>
      <c r="E66" s="3" t="s">
        <v>13</v>
      </c>
      <c r="F66" s="4">
        <f t="shared" si="7"/>
        <v>255000</v>
      </c>
      <c r="G66" s="4">
        <f>SUM(G67:G69)</f>
        <v>0</v>
      </c>
      <c r="H66" s="4">
        <f>SUM(H67:H69)</f>
        <v>0</v>
      </c>
      <c r="I66" s="4">
        <f>SUM(I67:I69)</f>
        <v>94000</v>
      </c>
      <c r="J66" s="4">
        <f>SUM(J67:J69)</f>
        <v>161000</v>
      </c>
    </row>
    <row r="67" spans="1:10" ht="11.25">
      <c r="A67" s="31">
        <v>59</v>
      </c>
      <c r="B67" s="35"/>
      <c r="C67" s="2"/>
      <c r="D67" s="12" t="s">
        <v>1</v>
      </c>
      <c r="E67" s="10" t="s">
        <v>97</v>
      </c>
      <c r="F67" s="7">
        <f t="shared" si="7"/>
        <v>3400</v>
      </c>
      <c r="G67" s="7">
        <v>0</v>
      </c>
      <c r="H67" s="7">
        <v>0</v>
      </c>
      <c r="I67" s="7">
        <v>2400</v>
      </c>
      <c r="J67" s="7">
        <v>1000</v>
      </c>
    </row>
    <row r="68" spans="1:10" ht="11.25">
      <c r="A68" s="31">
        <v>60</v>
      </c>
      <c r="B68" s="35"/>
      <c r="C68" s="2"/>
      <c r="D68" s="12" t="s">
        <v>37</v>
      </c>
      <c r="E68" s="10" t="s">
        <v>15</v>
      </c>
      <c r="F68" s="7">
        <f t="shared" si="7"/>
        <v>21600</v>
      </c>
      <c r="G68" s="7">
        <f>G125</f>
        <v>0</v>
      </c>
      <c r="H68" s="7">
        <v>0</v>
      </c>
      <c r="I68" s="7">
        <f>I125</f>
        <v>6600</v>
      </c>
      <c r="J68" s="7">
        <f>J125</f>
        <v>15000</v>
      </c>
    </row>
    <row r="69" spans="1:10" ht="11.25">
      <c r="A69" s="31">
        <v>61</v>
      </c>
      <c r="B69" s="35"/>
      <c r="C69" s="2"/>
      <c r="D69" s="1">
        <v>30</v>
      </c>
      <c r="E69" s="10" t="s">
        <v>98</v>
      </c>
      <c r="F69" s="7">
        <f t="shared" si="7"/>
        <v>230000</v>
      </c>
      <c r="G69" s="7">
        <f>G126</f>
        <v>0</v>
      </c>
      <c r="H69" s="7">
        <v>0</v>
      </c>
      <c r="I69" s="7">
        <f>I126</f>
        <v>85000</v>
      </c>
      <c r="J69" s="7">
        <f>J126</f>
        <v>145000</v>
      </c>
    </row>
    <row r="70" spans="1:10" ht="11.25">
      <c r="A70" s="31">
        <v>62</v>
      </c>
      <c r="B70" s="35"/>
      <c r="C70" s="2"/>
      <c r="D70" s="12"/>
      <c r="E70" s="3" t="s">
        <v>53</v>
      </c>
      <c r="F70" s="4">
        <f t="shared" si="7"/>
        <v>1429630</v>
      </c>
      <c r="G70" s="4">
        <f>SUM(G71)</f>
        <v>0</v>
      </c>
      <c r="H70" s="4">
        <f>SUM(H71)</f>
        <v>0</v>
      </c>
      <c r="I70" s="4">
        <f>SUM(I71)</f>
        <v>1379630</v>
      </c>
      <c r="J70" s="33">
        <f>SUM(J71)</f>
        <v>50000</v>
      </c>
    </row>
    <row r="71" spans="1:10" ht="11.25">
      <c r="A71" s="31">
        <v>63</v>
      </c>
      <c r="B71" s="35"/>
      <c r="C71" s="2"/>
      <c r="D71" s="12"/>
      <c r="E71" s="10" t="s">
        <v>99</v>
      </c>
      <c r="F71" s="4">
        <f t="shared" si="7"/>
        <v>1429630</v>
      </c>
      <c r="G71" s="4">
        <f>SUM(G72:G73)</f>
        <v>0</v>
      </c>
      <c r="H71" s="4">
        <v>0</v>
      </c>
      <c r="I71" s="4">
        <f>SUM(I72:I73)</f>
        <v>1379630</v>
      </c>
      <c r="J71" s="33">
        <f>SUM(J72:J73)</f>
        <v>50000</v>
      </c>
    </row>
    <row r="72" spans="1:10" ht="11.25">
      <c r="A72" s="31">
        <v>64</v>
      </c>
      <c r="B72" s="35"/>
      <c r="C72" s="2"/>
      <c r="D72" s="12" t="s">
        <v>35</v>
      </c>
      <c r="E72" s="10" t="s">
        <v>100</v>
      </c>
      <c r="F72" s="7">
        <f t="shared" si="7"/>
        <v>1329630</v>
      </c>
      <c r="G72" s="7">
        <f>G129</f>
        <v>0</v>
      </c>
      <c r="H72" s="7">
        <v>0</v>
      </c>
      <c r="I72" s="7">
        <f>I129</f>
        <v>1329630</v>
      </c>
      <c r="J72" s="7">
        <f>J129</f>
        <v>0</v>
      </c>
    </row>
    <row r="73" spans="1:10" ht="11.25">
      <c r="A73" s="31">
        <v>65</v>
      </c>
      <c r="B73" s="35"/>
      <c r="C73" s="2">
        <v>3</v>
      </c>
      <c r="D73" s="1"/>
      <c r="E73" s="10" t="s">
        <v>101</v>
      </c>
      <c r="F73" s="7">
        <f t="shared" si="7"/>
        <v>100000</v>
      </c>
      <c r="G73" s="7">
        <f>G130</f>
        <v>0</v>
      </c>
      <c r="H73" s="7">
        <v>0</v>
      </c>
      <c r="I73" s="7">
        <f>I130</f>
        <v>50000</v>
      </c>
      <c r="J73" s="7">
        <f>J130</f>
        <v>50000</v>
      </c>
    </row>
    <row r="74" spans="1:10" ht="11.25">
      <c r="A74" s="31">
        <v>66</v>
      </c>
      <c r="B74" s="35"/>
      <c r="C74" s="2"/>
      <c r="D74" s="1"/>
      <c r="E74" s="3" t="s">
        <v>55</v>
      </c>
      <c r="F74" s="4">
        <f t="shared" si="7"/>
        <v>14808240</v>
      </c>
      <c r="G74" s="4">
        <f>SUM(G75)</f>
        <v>0</v>
      </c>
      <c r="H74" s="4">
        <f aca="true" t="shared" si="11" ref="H74:J75">H75</f>
        <v>0</v>
      </c>
      <c r="I74" s="4">
        <f t="shared" si="11"/>
        <v>10594493</v>
      </c>
      <c r="J74" s="33">
        <f t="shared" si="11"/>
        <v>4213747</v>
      </c>
    </row>
    <row r="75" spans="1:10" ht="11.25">
      <c r="A75" s="31">
        <v>67</v>
      </c>
      <c r="B75" s="32"/>
      <c r="C75" s="6" t="s">
        <v>41</v>
      </c>
      <c r="D75" s="1"/>
      <c r="E75" s="3" t="s">
        <v>60</v>
      </c>
      <c r="F75" s="4">
        <f t="shared" si="7"/>
        <v>14808240</v>
      </c>
      <c r="G75" s="4">
        <f>SUM(G76:G76)</f>
        <v>0</v>
      </c>
      <c r="H75" s="4">
        <f t="shared" si="11"/>
        <v>0</v>
      </c>
      <c r="I75" s="4">
        <f t="shared" si="11"/>
        <v>10594493</v>
      </c>
      <c r="J75" s="33">
        <f t="shared" si="11"/>
        <v>4213747</v>
      </c>
    </row>
    <row r="76" spans="1:10" ht="11.25">
      <c r="A76" s="31">
        <v>68</v>
      </c>
      <c r="B76" s="32"/>
      <c r="C76" s="2"/>
      <c r="D76" s="12" t="s">
        <v>1</v>
      </c>
      <c r="E76" s="10" t="s">
        <v>56</v>
      </c>
      <c r="F76" s="7">
        <f t="shared" si="7"/>
        <v>14808240</v>
      </c>
      <c r="G76" s="7">
        <v>0</v>
      </c>
      <c r="H76" s="7">
        <v>0</v>
      </c>
      <c r="I76" s="7">
        <v>10594493</v>
      </c>
      <c r="J76" s="34">
        <v>4213747</v>
      </c>
    </row>
    <row r="77" spans="1:10" ht="11.25">
      <c r="A77" s="31">
        <v>69</v>
      </c>
      <c r="B77" s="32"/>
      <c r="C77" s="2"/>
      <c r="D77" s="1"/>
      <c r="E77" s="3" t="s">
        <v>102</v>
      </c>
      <c r="F77" s="4">
        <f t="shared" si="7"/>
        <v>14808240</v>
      </c>
      <c r="G77" s="4">
        <f>SUM(G78+G127)</f>
        <v>0</v>
      </c>
      <c r="H77" s="4">
        <f>SUM(H78+H127)</f>
        <v>0</v>
      </c>
      <c r="I77" s="4">
        <f>SUM(I78+I127)</f>
        <v>10594493</v>
      </c>
      <c r="J77" s="33">
        <f>SUM(J78+J127)</f>
        <v>4213747</v>
      </c>
    </row>
    <row r="78" spans="1:10" ht="11.25">
      <c r="A78" s="31">
        <v>70</v>
      </c>
      <c r="B78" s="32"/>
      <c r="C78" s="2"/>
      <c r="D78" s="2"/>
      <c r="E78" s="3" t="s">
        <v>57</v>
      </c>
      <c r="F78" s="4">
        <f t="shared" si="7"/>
        <v>13378610</v>
      </c>
      <c r="G78" s="4">
        <f>SUM(G79+G94)</f>
        <v>0</v>
      </c>
      <c r="H78" s="4">
        <f>SUM(H79+H94)</f>
        <v>0</v>
      </c>
      <c r="I78" s="4">
        <f>SUM(I79+I94)</f>
        <v>9214863</v>
      </c>
      <c r="J78" s="33">
        <f>SUM(J79+J94)</f>
        <v>4163747</v>
      </c>
    </row>
    <row r="79" spans="1:10" ht="11.25">
      <c r="A79" s="31">
        <v>71</v>
      </c>
      <c r="B79" s="32">
        <v>10</v>
      </c>
      <c r="C79" s="2"/>
      <c r="D79" s="2"/>
      <c r="E79" s="3" t="s">
        <v>103</v>
      </c>
      <c r="F79" s="4">
        <f t="shared" si="7"/>
        <v>10400126</v>
      </c>
      <c r="G79" s="4">
        <f>SUM(G80+G86+G88)</f>
        <v>0</v>
      </c>
      <c r="H79" s="4">
        <f>SUM(H80+H86+H88)</f>
        <v>0</v>
      </c>
      <c r="I79" s="4">
        <f>SUM(I80+I86+I88)</f>
        <v>7565078</v>
      </c>
      <c r="J79" s="33">
        <f>SUM(J80+J86+J88)</f>
        <v>2835048</v>
      </c>
    </row>
    <row r="80" spans="1:10" ht="11.25">
      <c r="A80" s="31">
        <v>72</v>
      </c>
      <c r="B80" s="32"/>
      <c r="C80" s="6" t="s">
        <v>1</v>
      </c>
      <c r="D80" s="1"/>
      <c r="E80" s="3" t="s">
        <v>40</v>
      </c>
      <c r="F80" s="4">
        <f t="shared" si="7"/>
        <v>7845193</v>
      </c>
      <c r="G80" s="4">
        <f>SUM(G81:G85)</f>
        <v>0</v>
      </c>
      <c r="H80" s="4">
        <f>SUM(H81:H85)</f>
        <v>0</v>
      </c>
      <c r="I80" s="4">
        <f>SUM(I81:I85)</f>
        <v>5668050</v>
      </c>
      <c r="J80" s="33">
        <f>SUM(J81:J85)</f>
        <v>2177143</v>
      </c>
    </row>
    <row r="81" spans="1:10" ht="11.25">
      <c r="A81" s="31">
        <v>73</v>
      </c>
      <c r="B81" s="32"/>
      <c r="C81" s="2"/>
      <c r="D81" s="12" t="s">
        <v>1</v>
      </c>
      <c r="E81" s="10" t="s">
        <v>72</v>
      </c>
      <c r="F81" s="7">
        <f t="shared" si="7"/>
        <v>6474577</v>
      </c>
      <c r="G81" s="4">
        <f>SUM(G82:G86)</f>
        <v>0</v>
      </c>
      <c r="H81" s="4">
        <f>SUM(H82:H86)</f>
        <v>0</v>
      </c>
      <c r="I81" s="7">
        <v>4561725</v>
      </c>
      <c r="J81" s="34">
        <v>1912852</v>
      </c>
    </row>
    <row r="82" spans="1:10" ht="11.25">
      <c r="A82" s="31">
        <v>74</v>
      </c>
      <c r="B82" s="32"/>
      <c r="C82" s="2"/>
      <c r="D82" s="12" t="s">
        <v>33</v>
      </c>
      <c r="E82" s="10" t="s">
        <v>73</v>
      </c>
      <c r="F82" s="7">
        <f t="shared" si="7"/>
        <v>764050</v>
      </c>
      <c r="G82" s="4">
        <f>SUM(G83:G87)</f>
        <v>0</v>
      </c>
      <c r="H82" s="4">
        <f>SUM(H83:H87)</f>
        <v>0</v>
      </c>
      <c r="I82" s="7">
        <v>625685</v>
      </c>
      <c r="J82" s="34">
        <v>138365</v>
      </c>
    </row>
    <row r="83" spans="1:10" ht="11.25">
      <c r="A83" s="31">
        <v>75</v>
      </c>
      <c r="B83" s="32"/>
      <c r="C83" s="2"/>
      <c r="D83" s="12" t="s">
        <v>41</v>
      </c>
      <c r="E83" s="10" t="s">
        <v>2</v>
      </c>
      <c r="F83" s="7">
        <f t="shared" si="7"/>
        <v>203453</v>
      </c>
      <c r="G83" s="4">
        <f>SUM(G84:G87)</f>
        <v>0</v>
      </c>
      <c r="H83" s="4">
        <f>SUM(H84:H87)</f>
        <v>0</v>
      </c>
      <c r="I83" s="7">
        <v>162678</v>
      </c>
      <c r="J83" s="34">
        <v>40775</v>
      </c>
    </row>
    <row r="84" spans="1:10" ht="11.25">
      <c r="A84" s="31">
        <v>76</v>
      </c>
      <c r="B84" s="32"/>
      <c r="C84" s="2"/>
      <c r="D84" s="1">
        <v>11</v>
      </c>
      <c r="E84" s="10" t="s">
        <v>74</v>
      </c>
      <c r="F84" s="7">
        <f t="shared" si="7"/>
        <v>362263</v>
      </c>
      <c r="G84" s="4">
        <f>SUM(G85:G87)</f>
        <v>0</v>
      </c>
      <c r="H84" s="4">
        <f>SUM(H85:H87)</f>
        <v>0</v>
      </c>
      <c r="I84" s="7">
        <v>287815</v>
      </c>
      <c r="J84" s="34">
        <v>74448</v>
      </c>
    </row>
    <row r="85" spans="1:10" ht="11.25">
      <c r="A85" s="31">
        <v>77</v>
      </c>
      <c r="B85" s="32"/>
      <c r="C85" s="2"/>
      <c r="D85" s="1">
        <v>30</v>
      </c>
      <c r="E85" s="10" t="s">
        <v>12</v>
      </c>
      <c r="F85" s="7">
        <f t="shared" si="7"/>
        <v>40850</v>
      </c>
      <c r="G85" s="4">
        <f>SUM(G86:G87)</f>
        <v>0</v>
      </c>
      <c r="H85" s="4">
        <f>SUM(H86:H87)</f>
        <v>0</v>
      </c>
      <c r="I85" s="7">
        <v>30147</v>
      </c>
      <c r="J85" s="34">
        <v>10703</v>
      </c>
    </row>
    <row r="86" spans="1:10" ht="11.25">
      <c r="A86" s="31">
        <v>78</v>
      </c>
      <c r="B86" s="32"/>
      <c r="C86" s="6" t="s">
        <v>35</v>
      </c>
      <c r="D86" s="1"/>
      <c r="E86" s="3" t="s">
        <v>75</v>
      </c>
      <c r="F86" s="4">
        <f t="shared" si="7"/>
        <v>435000</v>
      </c>
      <c r="G86" s="4">
        <f>SUM(G87:G87)</f>
        <v>0</v>
      </c>
      <c r="H86" s="4">
        <f>SUM(H87:H87)</f>
        <v>0</v>
      </c>
      <c r="I86" s="4">
        <f>SUM(I87:I87)</f>
        <v>217692</v>
      </c>
      <c r="J86" s="33">
        <f>SUM(J87:J87)</f>
        <v>217308</v>
      </c>
    </row>
    <row r="87" spans="1:10" ht="11.25">
      <c r="A87" s="31">
        <v>79</v>
      </c>
      <c r="B87" s="32"/>
      <c r="C87" s="2"/>
      <c r="D87" s="12" t="s">
        <v>1</v>
      </c>
      <c r="E87" s="10" t="s">
        <v>43</v>
      </c>
      <c r="F87" s="7">
        <f t="shared" si="7"/>
        <v>435000</v>
      </c>
      <c r="G87" s="7">
        <v>0</v>
      </c>
      <c r="H87" s="7">
        <v>0</v>
      </c>
      <c r="I87" s="7">
        <v>217692</v>
      </c>
      <c r="J87" s="34">
        <v>217308</v>
      </c>
    </row>
    <row r="88" spans="1:10" ht="11.25">
      <c r="A88" s="31">
        <v>80</v>
      </c>
      <c r="B88" s="32"/>
      <c r="C88" s="6" t="s">
        <v>36</v>
      </c>
      <c r="D88" s="1"/>
      <c r="E88" s="3" t="s">
        <v>77</v>
      </c>
      <c r="F88" s="4">
        <f t="shared" si="7"/>
        <v>2119933</v>
      </c>
      <c r="G88" s="4">
        <f>SUM(G89:G93)</f>
        <v>0</v>
      </c>
      <c r="H88" s="4">
        <f>SUM(H89:H93)</f>
        <v>0</v>
      </c>
      <c r="I88" s="4">
        <f>SUM(I89:I93)</f>
        <v>1679336</v>
      </c>
      <c r="J88" s="33">
        <f>SUM(J89:J93)</f>
        <v>440597</v>
      </c>
    </row>
    <row r="89" spans="1:10" ht="11.25">
      <c r="A89" s="31">
        <v>81</v>
      </c>
      <c r="B89" s="32"/>
      <c r="C89" s="2"/>
      <c r="D89" s="12" t="s">
        <v>1</v>
      </c>
      <c r="E89" s="10" t="s">
        <v>78</v>
      </c>
      <c r="F89" s="7">
        <f t="shared" si="7"/>
        <v>1621426</v>
      </c>
      <c r="G89" s="4">
        <f aca="true" t="shared" si="12" ref="G89:H92">SUM(G90:G94)</f>
        <v>0</v>
      </c>
      <c r="H89" s="4">
        <f t="shared" si="12"/>
        <v>0</v>
      </c>
      <c r="I89" s="7">
        <v>1287883</v>
      </c>
      <c r="J89" s="34">
        <v>333543</v>
      </c>
    </row>
    <row r="90" spans="1:10" ht="11.25">
      <c r="A90" s="31">
        <v>82</v>
      </c>
      <c r="B90" s="32"/>
      <c r="C90" s="2"/>
      <c r="D90" s="12" t="s">
        <v>35</v>
      </c>
      <c r="E90" s="10" t="s">
        <v>79</v>
      </c>
      <c r="F90" s="7">
        <f t="shared" si="7"/>
        <v>43750</v>
      </c>
      <c r="G90" s="4">
        <f t="shared" si="12"/>
        <v>0</v>
      </c>
      <c r="H90" s="4">
        <f t="shared" si="12"/>
        <v>0</v>
      </c>
      <c r="I90" s="7">
        <v>28381</v>
      </c>
      <c r="J90" s="34">
        <v>15369</v>
      </c>
    </row>
    <row r="91" spans="1:10" ht="11.25">
      <c r="A91" s="31">
        <v>83</v>
      </c>
      <c r="B91" s="32"/>
      <c r="C91" s="2"/>
      <c r="D91" s="12" t="s">
        <v>36</v>
      </c>
      <c r="E91" s="10" t="s">
        <v>80</v>
      </c>
      <c r="F91" s="7">
        <f t="shared" si="7"/>
        <v>361477</v>
      </c>
      <c r="G91" s="4">
        <f t="shared" si="12"/>
        <v>0</v>
      </c>
      <c r="H91" s="4">
        <f t="shared" si="12"/>
        <v>0</v>
      </c>
      <c r="I91" s="7">
        <v>295563</v>
      </c>
      <c r="J91" s="34">
        <v>65914</v>
      </c>
    </row>
    <row r="92" spans="1:10" ht="11.25">
      <c r="A92" s="31">
        <v>84</v>
      </c>
      <c r="B92" s="32"/>
      <c r="C92" s="2"/>
      <c r="D92" s="12" t="s">
        <v>37</v>
      </c>
      <c r="E92" s="10" t="s">
        <v>104</v>
      </c>
      <c r="F92" s="7">
        <f t="shared" si="7"/>
        <v>19772</v>
      </c>
      <c r="G92" s="4">
        <f t="shared" si="12"/>
        <v>0</v>
      </c>
      <c r="H92" s="4">
        <f t="shared" si="12"/>
        <v>0</v>
      </c>
      <c r="I92" s="7">
        <v>15786</v>
      </c>
      <c r="J92" s="34">
        <v>3986</v>
      </c>
    </row>
    <row r="93" spans="1:10" ht="11.25">
      <c r="A93" s="31">
        <v>85</v>
      </c>
      <c r="B93" s="32"/>
      <c r="C93" s="2"/>
      <c r="D93" s="12" t="s">
        <v>41</v>
      </c>
      <c r="E93" s="10" t="s">
        <v>82</v>
      </c>
      <c r="F93" s="7">
        <f t="shared" si="7"/>
        <v>73508</v>
      </c>
      <c r="G93" s="4">
        <f>SUM(G94:G99)</f>
        <v>0</v>
      </c>
      <c r="H93" s="4">
        <v>0</v>
      </c>
      <c r="I93" s="7">
        <v>51723</v>
      </c>
      <c r="J93" s="34">
        <v>21785</v>
      </c>
    </row>
    <row r="94" spans="1:10" ht="11.25">
      <c r="A94" s="31">
        <v>86</v>
      </c>
      <c r="B94" s="32">
        <v>20</v>
      </c>
      <c r="C94" s="2"/>
      <c r="D94" s="1"/>
      <c r="E94" s="3" t="s">
        <v>105</v>
      </c>
      <c r="F94" s="4">
        <f t="shared" si="7"/>
        <v>2978484</v>
      </c>
      <c r="G94" s="4">
        <v>0</v>
      </c>
      <c r="H94" s="4">
        <v>0</v>
      </c>
      <c r="I94" s="4">
        <f>SUM(I95+I106+I107+I109+I114+I118+I120+I121+I122+I123)</f>
        <v>1649785</v>
      </c>
      <c r="J94" s="4">
        <f>SUM(J95+J106+J107+J109+J114+J118+J120+J121+J122+J123)</f>
        <v>1328699</v>
      </c>
    </row>
    <row r="95" spans="1:10" ht="11.25">
      <c r="A95" s="31">
        <v>87</v>
      </c>
      <c r="B95" s="32"/>
      <c r="C95" s="6" t="s">
        <v>1</v>
      </c>
      <c r="D95" s="1"/>
      <c r="E95" s="3" t="s">
        <v>84</v>
      </c>
      <c r="F95" s="4">
        <f t="shared" si="7"/>
        <v>1121084</v>
      </c>
      <c r="G95" s="4">
        <f>SUM(G96:G105)</f>
        <v>0</v>
      </c>
      <c r="H95" s="4">
        <f>SUM(H96:H105)</f>
        <v>0</v>
      </c>
      <c r="I95" s="4">
        <f>SUM(I96:I105)</f>
        <v>843385</v>
      </c>
      <c r="J95" s="33">
        <f>SUM(J96:J105)</f>
        <v>277699</v>
      </c>
    </row>
    <row r="96" spans="1:10" ht="11.25">
      <c r="A96" s="31">
        <v>88</v>
      </c>
      <c r="B96" s="32"/>
      <c r="C96" s="2"/>
      <c r="D96" s="12" t="s">
        <v>1</v>
      </c>
      <c r="E96" s="10" t="s">
        <v>3</v>
      </c>
      <c r="F96" s="7">
        <f t="shared" si="7"/>
        <v>10700</v>
      </c>
      <c r="G96" s="4">
        <f aca="true" t="shared" si="13" ref="G96:H98">SUM(G97:G106)</f>
        <v>0</v>
      </c>
      <c r="H96" s="4">
        <f t="shared" si="13"/>
        <v>0</v>
      </c>
      <c r="I96" s="7">
        <v>5700</v>
      </c>
      <c r="J96" s="34">
        <v>5000</v>
      </c>
    </row>
    <row r="97" spans="1:10" ht="11.25">
      <c r="A97" s="31">
        <v>89</v>
      </c>
      <c r="B97" s="32"/>
      <c r="C97" s="2"/>
      <c r="D97" s="12" t="s">
        <v>35</v>
      </c>
      <c r="E97" s="10" t="s">
        <v>44</v>
      </c>
      <c r="F97" s="7">
        <f t="shared" si="7"/>
        <v>70000</v>
      </c>
      <c r="G97" s="4">
        <f t="shared" si="13"/>
        <v>0</v>
      </c>
      <c r="H97" s="4">
        <f t="shared" si="13"/>
        <v>0</v>
      </c>
      <c r="I97" s="7">
        <v>50000</v>
      </c>
      <c r="J97" s="34">
        <v>20000</v>
      </c>
    </row>
    <row r="98" spans="1:10" ht="11.25">
      <c r="A98" s="31">
        <v>90</v>
      </c>
      <c r="B98" s="32"/>
      <c r="C98" s="2"/>
      <c r="D98" s="12" t="s">
        <v>36</v>
      </c>
      <c r="E98" s="10" t="s">
        <v>85</v>
      </c>
      <c r="F98" s="7">
        <f t="shared" si="7"/>
        <v>668684</v>
      </c>
      <c r="G98" s="4">
        <f t="shared" si="13"/>
        <v>0</v>
      </c>
      <c r="H98" s="4">
        <f t="shared" si="13"/>
        <v>0</v>
      </c>
      <c r="I98" s="7">
        <v>606985</v>
      </c>
      <c r="J98" s="34">
        <v>61699</v>
      </c>
    </row>
    <row r="99" spans="1:10" ht="11.25">
      <c r="A99" s="31">
        <v>91</v>
      </c>
      <c r="B99" s="32"/>
      <c r="C99" s="2"/>
      <c r="D99" s="12" t="s">
        <v>37</v>
      </c>
      <c r="E99" s="10" t="s">
        <v>45</v>
      </c>
      <c r="F99" s="7">
        <f t="shared" si="7"/>
        <v>252000</v>
      </c>
      <c r="G99" s="4">
        <f aca="true" t="shared" si="14" ref="G99:H105">SUM(G100:G108)</f>
        <v>0</v>
      </c>
      <c r="H99" s="4">
        <f t="shared" si="14"/>
        <v>0</v>
      </c>
      <c r="I99" s="7">
        <v>139000</v>
      </c>
      <c r="J99" s="34">
        <v>113000</v>
      </c>
    </row>
    <row r="100" spans="1:10" ht="11.25">
      <c r="A100" s="31">
        <v>92</v>
      </c>
      <c r="B100" s="32"/>
      <c r="C100" s="2"/>
      <c r="D100" s="12" t="s">
        <v>33</v>
      </c>
      <c r="E100" s="10" t="s">
        <v>86</v>
      </c>
      <c r="F100" s="7">
        <f t="shared" si="7"/>
        <v>14000</v>
      </c>
      <c r="G100" s="4">
        <f t="shared" si="14"/>
        <v>0</v>
      </c>
      <c r="H100" s="4">
        <f t="shared" si="14"/>
        <v>0</v>
      </c>
      <c r="I100" s="7">
        <v>6000</v>
      </c>
      <c r="J100" s="34">
        <v>8000</v>
      </c>
    </row>
    <row r="101" spans="1:10" ht="11.25">
      <c r="A101" s="31">
        <v>93</v>
      </c>
      <c r="B101" s="32"/>
      <c r="C101" s="2"/>
      <c r="D101" s="12" t="s">
        <v>41</v>
      </c>
      <c r="E101" s="10" t="s">
        <v>4</v>
      </c>
      <c r="F101" s="7">
        <f t="shared" si="7"/>
        <v>9100</v>
      </c>
      <c r="G101" s="4">
        <f t="shared" si="14"/>
        <v>0</v>
      </c>
      <c r="H101" s="4">
        <f t="shared" si="14"/>
        <v>0</v>
      </c>
      <c r="I101" s="7">
        <v>4100</v>
      </c>
      <c r="J101" s="34">
        <v>5000</v>
      </c>
    </row>
    <row r="102" spans="1:10" ht="11.25">
      <c r="A102" s="31">
        <v>94</v>
      </c>
      <c r="B102" s="32"/>
      <c r="C102" s="2"/>
      <c r="D102" s="12" t="s">
        <v>42</v>
      </c>
      <c r="E102" s="10" t="s">
        <v>14</v>
      </c>
      <c r="F102" s="7">
        <f t="shared" si="7"/>
        <v>7000</v>
      </c>
      <c r="G102" s="4">
        <f t="shared" si="14"/>
        <v>0</v>
      </c>
      <c r="H102" s="4">
        <f t="shared" si="14"/>
        <v>0</v>
      </c>
      <c r="I102" s="7">
        <v>3000</v>
      </c>
      <c r="J102" s="34">
        <v>4000</v>
      </c>
    </row>
    <row r="103" spans="1:10" ht="11.25">
      <c r="A103" s="31">
        <v>95</v>
      </c>
      <c r="B103" s="32"/>
      <c r="C103" s="2"/>
      <c r="D103" s="12" t="s">
        <v>34</v>
      </c>
      <c r="E103" s="10" t="s">
        <v>46</v>
      </c>
      <c r="F103" s="7">
        <f t="shared" si="7"/>
        <v>12500</v>
      </c>
      <c r="G103" s="4">
        <f t="shared" si="14"/>
        <v>0</v>
      </c>
      <c r="H103" s="4">
        <f t="shared" si="14"/>
        <v>0</v>
      </c>
      <c r="I103" s="7">
        <v>4500</v>
      </c>
      <c r="J103" s="34">
        <v>8000</v>
      </c>
    </row>
    <row r="104" spans="1:10" ht="11.25">
      <c r="A104" s="31">
        <v>96</v>
      </c>
      <c r="B104" s="32"/>
      <c r="C104" s="2"/>
      <c r="D104" s="12" t="s">
        <v>38</v>
      </c>
      <c r="E104" s="10" t="s">
        <v>87</v>
      </c>
      <c r="F104" s="7">
        <f t="shared" si="7"/>
        <v>57100</v>
      </c>
      <c r="G104" s="4">
        <f t="shared" si="14"/>
        <v>0</v>
      </c>
      <c r="H104" s="4">
        <f t="shared" si="14"/>
        <v>0</v>
      </c>
      <c r="I104" s="7">
        <v>22100</v>
      </c>
      <c r="J104" s="34">
        <v>35000</v>
      </c>
    </row>
    <row r="105" spans="1:10" ht="11.25">
      <c r="A105" s="31">
        <v>97</v>
      </c>
      <c r="B105" s="32"/>
      <c r="C105" s="2"/>
      <c r="D105" s="1">
        <v>30</v>
      </c>
      <c r="E105" s="10" t="s">
        <v>106</v>
      </c>
      <c r="F105" s="7">
        <f t="shared" si="7"/>
        <v>20000</v>
      </c>
      <c r="G105" s="4">
        <f t="shared" si="14"/>
        <v>0</v>
      </c>
      <c r="H105" s="4">
        <f t="shared" si="14"/>
        <v>0</v>
      </c>
      <c r="I105" s="7">
        <v>2000</v>
      </c>
      <c r="J105" s="34">
        <v>18000</v>
      </c>
    </row>
    <row r="106" spans="1:10" ht="11.25">
      <c r="A106" s="31">
        <v>98</v>
      </c>
      <c r="B106" s="32"/>
      <c r="C106" s="6" t="s">
        <v>35</v>
      </c>
      <c r="D106" s="1"/>
      <c r="E106" s="3" t="s">
        <v>89</v>
      </c>
      <c r="F106" s="4">
        <f t="shared" si="7"/>
        <v>149500</v>
      </c>
      <c r="G106" s="4">
        <v>0</v>
      </c>
      <c r="H106" s="4">
        <v>0</v>
      </c>
      <c r="I106" s="4">
        <v>49500</v>
      </c>
      <c r="J106" s="33">
        <v>100000</v>
      </c>
    </row>
    <row r="107" spans="1:10" ht="11.25">
      <c r="A107" s="31">
        <v>99</v>
      </c>
      <c r="B107" s="32"/>
      <c r="C107" s="6" t="s">
        <v>36</v>
      </c>
      <c r="D107" s="1"/>
      <c r="E107" s="3" t="s">
        <v>90</v>
      </c>
      <c r="F107" s="4">
        <f t="shared" si="7"/>
        <v>497200</v>
      </c>
      <c r="G107" s="4">
        <f>SUM(G108:G108)</f>
        <v>0</v>
      </c>
      <c r="H107" s="4">
        <f>SUM(H108:H108)</f>
        <v>0</v>
      </c>
      <c r="I107" s="4">
        <f>SUM(I108:I108)</f>
        <v>247200</v>
      </c>
      <c r="J107" s="33">
        <f>J108</f>
        <v>250000</v>
      </c>
    </row>
    <row r="108" spans="1:10" ht="11.25">
      <c r="A108" s="31">
        <v>100</v>
      </c>
      <c r="B108" s="32"/>
      <c r="C108" s="2"/>
      <c r="D108" s="12" t="s">
        <v>1</v>
      </c>
      <c r="E108" s="10" t="s">
        <v>91</v>
      </c>
      <c r="F108" s="7">
        <f t="shared" si="7"/>
        <v>497200</v>
      </c>
      <c r="G108" s="4">
        <f>SUM(G109:G109)</f>
        <v>0</v>
      </c>
      <c r="H108" s="4">
        <f>SUM(H109:H109)</f>
        <v>0</v>
      </c>
      <c r="I108" s="7">
        <v>247200</v>
      </c>
      <c r="J108" s="34">
        <v>250000</v>
      </c>
    </row>
    <row r="109" spans="1:10" ht="11.25">
      <c r="A109" s="31">
        <v>101</v>
      </c>
      <c r="B109" s="32"/>
      <c r="C109" s="6" t="s">
        <v>37</v>
      </c>
      <c r="D109" s="1"/>
      <c r="E109" s="3" t="s">
        <v>59</v>
      </c>
      <c r="F109" s="4">
        <f t="shared" si="7"/>
        <v>816000</v>
      </c>
      <c r="G109" s="4">
        <f>SUM(G110:G113)</f>
        <v>0</v>
      </c>
      <c r="H109" s="4">
        <f>SUM(H110:H113)</f>
        <v>0</v>
      </c>
      <c r="I109" s="4">
        <f>SUM(I110:I113)</f>
        <v>376000</v>
      </c>
      <c r="J109" s="33">
        <f>SUM(J110:J113)</f>
        <v>440000</v>
      </c>
    </row>
    <row r="110" spans="1:10" ht="11.25">
      <c r="A110" s="31">
        <v>102</v>
      </c>
      <c r="B110" s="32"/>
      <c r="C110" s="2"/>
      <c r="D110" s="12" t="s">
        <v>1</v>
      </c>
      <c r="E110" s="10" t="s">
        <v>10</v>
      </c>
      <c r="F110" s="7">
        <f t="shared" si="7"/>
        <v>488000</v>
      </c>
      <c r="G110" s="4">
        <f aca="true" t="shared" si="15" ref="G110:H113">SUM(G111:G114)</f>
        <v>0</v>
      </c>
      <c r="H110" s="4">
        <f t="shared" si="15"/>
        <v>0</v>
      </c>
      <c r="I110" s="7">
        <v>228000</v>
      </c>
      <c r="J110" s="34">
        <v>260000</v>
      </c>
    </row>
    <row r="111" spans="1:10" ht="11.25">
      <c r="A111" s="31">
        <v>103</v>
      </c>
      <c r="B111" s="32"/>
      <c r="C111" s="2"/>
      <c r="D111" s="12" t="s">
        <v>35</v>
      </c>
      <c r="E111" s="10" t="s">
        <v>11</v>
      </c>
      <c r="F111" s="7">
        <f t="shared" si="7"/>
        <v>187000</v>
      </c>
      <c r="G111" s="4">
        <f t="shared" si="15"/>
        <v>0</v>
      </c>
      <c r="H111" s="4">
        <f t="shared" si="15"/>
        <v>0</v>
      </c>
      <c r="I111" s="7">
        <v>87000</v>
      </c>
      <c r="J111" s="34">
        <v>100000</v>
      </c>
    </row>
    <row r="112" spans="1:10" ht="11.25">
      <c r="A112" s="31">
        <v>104</v>
      </c>
      <c r="B112" s="32"/>
      <c r="C112" s="2"/>
      <c r="D112" s="12" t="s">
        <v>36</v>
      </c>
      <c r="E112" s="10" t="s">
        <v>47</v>
      </c>
      <c r="F112" s="7">
        <f aca="true" t="shared" si="16" ref="F112:F126">SUM(G112:J112)</f>
        <v>68000</v>
      </c>
      <c r="G112" s="4">
        <f t="shared" si="15"/>
        <v>0</v>
      </c>
      <c r="H112" s="4">
        <f t="shared" si="15"/>
        <v>0</v>
      </c>
      <c r="I112" s="7">
        <v>28000</v>
      </c>
      <c r="J112" s="34">
        <v>40000</v>
      </c>
    </row>
    <row r="113" spans="1:10" ht="11.25">
      <c r="A113" s="31">
        <v>105</v>
      </c>
      <c r="B113" s="32"/>
      <c r="C113" s="2"/>
      <c r="D113" s="12" t="s">
        <v>37</v>
      </c>
      <c r="E113" s="10" t="s">
        <v>92</v>
      </c>
      <c r="F113" s="7">
        <f t="shared" si="16"/>
        <v>73000</v>
      </c>
      <c r="G113" s="4">
        <f t="shared" si="15"/>
        <v>0</v>
      </c>
      <c r="H113" s="4">
        <f t="shared" si="15"/>
        <v>0</v>
      </c>
      <c r="I113" s="7">
        <v>33000</v>
      </c>
      <c r="J113" s="34">
        <v>40000</v>
      </c>
    </row>
    <row r="114" spans="1:10" ht="11.25">
      <c r="A114" s="31">
        <v>106</v>
      </c>
      <c r="B114" s="32"/>
      <c r="C114" s="6" t="s">
        <v>33</v>
      </c>
      <c r="D114" s="1"/>
      <c r="E114" s="3" t="s">
        <v>48</v>
      </c>
      <c r="F114" s="4">
        <f t="shared" si="16"/>
        <v>115700</v>
      </c>
      <c r="G114" s="4">
        <f>SUM(G115:G117)</f>
        <v>0</v>
      </c>
      <c r="H114" s="4">
        <f>SUM(H115:H117)</f>
        <v>0</v>
      </c>
      <c r="I114" s="4">
        <f>SUM(I115:I117)</f>
        <v>29700</v>
      </c>
      <c r="J114" s="33">
        <f>SUM(J115:J117)</f>
        <v>86000</v>
      </c>
    </row>
    <row r="115" spans="1:10" ht="11.25">
      <c r="A115" s="31">
        <v>107</v>
      </c>
      <c r="B115" s="32"/>
      <c r="C115" s="2"/>
      <c r="D115" s="12" t="s">
        <v>1</v>
      </c>
      <c r="E115" s="10" t="s">
        <v>49</v>
      </c>
      <c r="F115" s="7">
        <f t="shared" si="16"/>
        <v>2000</v>
      </c>
      <c r="G115" s="4">
        <f>SUM(G116:G118)</f>
        <v>0</v>
      </c>
      <c r="H115" s="4">
        <f>SUM(H116:H118)</f>
        <v>0</v>
      </c>
      <c r="I115" s="7">
        <v>0</v>
      </c>
      <c r="J115" s="34">
        <v>2000</v>
      </c>
    </row>
    <row r="116" spans="1:10" ht="11.25">
      <c r="A116" s="31">
        <v>108</v>
      </c>
      <c r="B116" s="32"/>
      <c r="C116" s="2"/>
      <c r="D116" s="12" t="s">
        <v>36</v>
      </c>
      <c r="E116" s="10" t="s">
        <v>50</v>
      </c>
      <c r="F116" s="7">
        <f t="shared" si="16"/>
        <v>2000</v>
      </c>
      <c r="G116" s="4">
        <f>SUM(G117:G119)</f>
        <v>0</v>
      </c>
      <c r="H116" s="4">
        <f>SUM(H117:H119)</f>
        <v>0</v>
      </c>
      <c r="I116" s="7">
        <v>0</v>
      </c>
      <c r="J116" s="34">
        <v>2000</v>
      </c>
    </row>
    <row r="117" spans="1:10" ht="11.25">
      <c r="A117" s="31">
        <v>109</v>
      </c>
      <c r="B117" s="32"/>
      <c r="C117" s="2"/>
      <c r="D117" s="1">
        <v>30</v>
      </c>
      <c r="E117" s="10" t="s">
        <v>51</v>
      </c>
      <c r="F117" s="7">
        <f t="shared" si="16"/>
        <v>111700</v>
      </c>
      <c r="G117" s="4">
        <f>SUM(G118:G119)</f>
        <v>0</v>
      </c>
      <c r="H117" s="4">
        <f>SUM(H118:H119)</f>
        <v>0</v>
      </c>
      <c r="I117" s="7">
        <v>29700</v>
      </c>
      <c r="J117" s="34">
        <v>82000</v>
      </c>
    </row>
    <row r="118" spans="1:10" ht="11.25">
      <c r="A118" s="31">
        <v>110</v>
      </c>
      <c r="B118" s="32"/>
      <c r="C118" s="6" t="s">
        <v>41</v>
      </c>
      <c r="D118" s="1"/>
      <c r="E118" s="3" t="s">
        <v>93</v>
      </c>
      <c r="F118" s="4">
        <f t="shared" si="16"/>
        <v>2000</v>
      </c>
      <c r="G118" s="4">
        <f>SUM(G119:G119)</f>
        <v>0</v>
      </c>
      <c r="H118" s="4">
        <f>SUM(H119:H119)</f>
        <v>0</v>
      </c>
      <c r="I118" s="4">
        <f>SUM(I119:I119)</f>
        <v>1000</v>
      </c>
      <c r="J118" s="33">
        <f>SUM(J119:J119)</f>
        <v>1000</v>
      </c>
    </row>
    <row r="119" spans="1:10" ht="11.25">
      <c r="A119" s="31">
        <v>111</v>
      </c>
      <c r="B119" s="32"/>
      <c r="C119" s="2"/>
      <c r="D119" s="12" t="s">
        <v>1</v>
      </c>
      <c r="E119" s="10" t="s">
        <v>107</v>
      </c>
      <c r="F119" s="7">
        <f t="shared" si="16"/>
        <v>2000</v>
      </c>
      <c r="G119" s="4">
        <f>SUM(G120:G120)</f>
        <v>0</v>
      </c>
      <c r="H119" s="4">
        <f>SUM(H120:H120)</f>
        <v>0</v>
      </c>
      <c r="I119" s="7">
        <v>1000</v>
      </c>
      <c r="J119" s="34">
        <v>1000</v>
      </c>
    </row>
    <row r="120" spans="1:10" ht="11.25">
      <c r="A120" s="31">
        <v>112</v>
      </c>
      <c r="B120" s="32"/>
      <c r="C120" s="6" t="s">
        <v>38</v>
      </c>
      <c r="D120" s="1"/>
      <c r="E120" s="3" t="s">
        <v>52</v>
      </c>
      <c r="F120" s="4">
        <f t="shared" si="16"/>
        <v>17000</v>
      </c>
      <c r="G120" s="4">
        <v>0</v>
      </c>
      <c r="H120" s="4">
        <f>SUM(H121:H121)</f>
        <v>0</v>
      </c>
      <c r="I120" s="4">
        <v>5000</v>
      </c>
      <c r="J120" s="33">
        <v>12000</v>
      </c>
    </row>
    <row r="121" spans="1:10" ht="11.25">
      <c r="A121" s="31">
        <v>113</v>
      </c>
      <c r="B121" s="32"/>
      <c r="C121" s="2">
        <v>11</v>
      </c>
      <c r="D121" s="1"/>
      <c r="E121" s="3" t="s">
        <v>108</v>
      </c>
      <c r="F121" s="4">
        <f t="shared" si="16"/>
        <v>2000</v>
      </c>
      <c r="G121" s="4">
        <v>0</v>
      </c>
      <c r="H121" s="4">
        <v>0</v>
      </c>
      <c r="I121" s="4">
        <v>1000</v>
      </c>
      <c r="J121" s="33">
        <v>1000</v>
      </c>
    </row>
    <row r="122" spans="1:10" ht="11.25">
      <c r="A122" s="31">
        <v>114</v>
      </c>
      <c r="B122" s="32"/>
      <c r="C122" s="2">
        <v>13</v>
      </c>
      <c r="D122" s="1"/>
      <c r="E122" s="3" t="s">
        <v>96</v>
      </c>
      <c r="F122" s="4">
        <f t="shared" si="16"/>
        <v>3000</v>
      </c>
      <c r="G122" s="4">
        <v>0</v>
      </c>
      <c r="H122" s="4">
        <v>0</v>
      </c>
      <c r="I122" s="4">
        <v>3000</v>
      </c>
      <c r="J122" s="33">
        <v>0</v>
      </c>
    </row>
    <row r="123" spans="1:10" ht="11.25">
      <c r="A123" s="31">
        <v>115</v>
      </c>
      <c r="B123" s="32"/>
      <c r="C123" s="2">
        <v>30</v>
      </c>
      <c r="D123" s="1"/>
      <c r="E123" s="3" t="s">
        <v>13</v>
      </c>
      <c r="F123" s="4">
        <f t="shared" si="16"/>
        <v>255000</v>
      </c>
      <c r="G123" s="4">
        <v>0</v>
      </c>
      <c r="H123" s="4">
        <f>SUM(H124:H126)</f>
        <v>0</v>
      </c>
      <c r="I123" s="4">
        <f>SUM(I124:I126)</f>
        <v>94000</v>
      </c>
      <c r="J123" s="33">
        <f>SUM(J124:J126)</f>
        <v>161000</v>
      </c>
    </row>
    <row r="124" spans="1:10" ht="11.25">
      <c r="A124" s="31">
        <v>116</v>
      </c>
      <c r="B124" s="32"/>
      <c r="C124" s="2"/>
      <c r="D124" s="12" t="s">
        <v>1</v>
      </c>
      <c r="E124" s="10" t="s">
        <v>97</v>
      </c>
      <c r="F124" s="7">
        <f t="shared" si="16"/>
        <v>3400</v>
      </c>
      <c r="G124" s="4">
        <v>0</v>
      </c>
      <c r="H124" s="4">
        <v>0</v>
      </c>
      <c r="I124" s="7">
        <v>2400</v>
      </c>
      <c r="J124" s="34">
        <v>1000</v>
      </c>
    </row>
    <row r="125" spans="1:10" ht="11.25">
      <c r="A125" s="31">
        <v>117</v>
      </c>
      <c r="B125" s="32"/>
      <c r="C125" s="2"/>
      <c r="D125" s="12" t="s">
        <v>37</v>
      </c>
      <c r="E125" s="10" t="s">
        <v>15</v>
      </c>
      <c r="F125" s="7">
        <f t="shared" si="16"/>
        <v>21600</v>
      </c>
      <c r="G125" s="4">
        <v>0</v>
      </c>
      <c r="H125" s="4">
        <v>0</v>
      </c>
      <c r="I125" s="7">
        <v>6600</v>
      </c>
      <c r="J125" s="34">
        <v>15000</v>
      </c>
    </row>
    <row r="126" spans="1:10" ht="11.25">
      <c r="A126" s="31">
        <v>118</v>
      </c>
      <c r="B126" s="32"/>
      <c r="C126" s="2"/>
      <c r="D126" s="1">
        <v>30</v>
      </c>
      <c r="E126" s="10" t="s">
        <v>98</v>
      </c>
      <c r="F126" s="7">
        <f t="shared" si="16"/>
        <v>230000</v>
      </c>
      <c r="G126" s="4">
        <v>0</v>
      </c>
      <c r="H126" s="4">
        <v>0</v>
      </c>
      <c r="I126" s="7">
        <v>85000</v>
      </c>
      <c r="J126" s="34">
        <v>145000</v>
      </c>
    </row>
    <row r="127" spans="1:10" ht="11.25">
      <c r="A127" s="31">
        <v>119</v>
      </c>
      <c r="B127" s="32"/>
      <c r="C127" s="2"/>
      <c r="D127" s="12" t="s">
        <v>35</v>
      </c>
      <c r="E127" s="3" t="s">
        <v>53</v>
      </c>
      <c r="F127" s="4">
        <f>SUM(G127:J127)</f>
        <v>1429630</v>
      </c>
      <c r="G127" s="4">
        <v>0</v>
      </c>
      <c r="H127" s="4">
        <v>0</v>
      </c>
      <c r="I127" s="4">
        <f>SUM(I128)</f>
        <v>1379630</v>
      </c>
      <c r="J127" s="33">
        <f>SUM(J128)</f>
        <v>50000</v>
      </c>
    </row>
    <row r="128" spans="1:10" ht="11.25">
      <c r="A128" s="31">
        <v>120</v>
      </c>
      <c r="B128" s="32"/>
      <c r="C128" s="2"/>
      <c r="D128" s="12" t="s">
        <v>36</v>
      </c>
      <c r="E128" s="3" t="s">
        <v>99</v>
      </c>
      <c r="F128" s="7">
        <f>SUM(F129:F130)</f>
        <v>1429630</v>
      </c>
      <c r="G128" s="4">
        <v>0</v>
      </c>
      <c r="H128" s="4">
        <v>0</v>
      </c>
      <c r="I128" s="4">
        <f>SUM(I129:I130)</f>
        <v>1379630</v>
      </c>
      <c r="J128" s="33">
        <f>SUM(J129:J130)</f>
        <v>50000</v>
      </c>
    </row>
    <row r="129" spans="1:10" ht="11.25">
      <c r="A129" s="31">
        <v>121</v>
      </c>
      <c r="B129" s="32"/>
      <c r="C129" s="2"/>
      <c r="D129" s="1"/>
      <c r="E129" s="11" t="s">
        <v>54</v>
      </c>
      <c r="F129" s="7">
        <f aca="true" t="shared" si="17" ref="F129:F134">SUM(G129:J129)</f>
        <v>1329630</v>
      </c>
      <c r="G129" s="4">
        <v>0</v>
      </c>
      <c r="H129" s="4">
        <v>0</v>
      </c>
      <c r="I129" s="7">
        <v>1329630</v>
      </c>
      <c r="J129" s="34"/>
    </row>
    <row r="130" spans="1:10" ht="11.25">
      <c r="A130" s="31">
        <v>122</v>
      </c>
      <c r="B130" s="32"/>
      <c r="C130" s="2"/>
      <c r="D130" s="1"/>
      <c r="E130" s="11" t="s">
        <v>101</v>
      </c>
      <c r="F130" s="7">
        <f t="shared" si="17"/>
        <v>100000</v>
      </c>
      <c r="G130" s="4">
        <v>0</v>
      </c>
      <c r="H130" s="4">
        <v>0</v>
      </c>
      <c r="I130" s="7">
        <v>50000</v>
      </c>
      <c r="J130" s="34">
        <v>50000</v>
      </c>
    </row>
    <row r="131" spans="1:10" ht="11.25">
      <c r="A131" s="31">
        <v>123</v>
      </c>
      <c r="B131" s="32"/>
      <c r="C131" s="2"/>
      <c r="D131" s="1"/>
      <c r="E131" s="3" t="s">
        <v>58</v>
      </c>
      <c r="F131" s="4">
        <f t="shared" si="17"/>
        <v>14808240</v>
      </c>
      <c r="G131" s="4">
        <f>SUM(+G132)</f>
        <v>0</v>
      </c>
      <c r="H131" s="4">
        <f>SUM(H132)</f>
        <v>0</v>
      </c>
      <c r="I131" s="4">
        <f>SUM(I132)</f>
        <v>10594493</v>
      </c>
      <c r="J131" s="4">
        <f>SUM(J132)</f>
        <v>4213747</v>
      </c>
    </row>
    <row r="132" spans="1:10" ht="11.25">
      <c r="A132" s="31">
        <v>124</v>
      </c>
      <c r="B132" s="32"/>
      <c r="C132" s="6" t="s">
        <v>41</v>
      </c>
      <c r="D132" s="1"/>
      <c r="E132" s="3" t="s">
        <v>109</v>
      </c>
      <c r="F132" s="4">
        <f t="shared" si="17"/>
        <v>14808240</v>
      </c>
      <c r="G132" s="4">
        <f>SUM(G133:G133)</f>
        <v>0</v>
      </c>
      <c r="H132" s="4">
        <f>SUM(H133:H133)</f>
        <v>0</v>
      </c>
      <c r="I132" s="4">
        <f>SUM(I133:I133)</f>
        <v>10594493</v>
      </c>
      <c r="J132" s="33">
        <f>SUM(J133:J133)</f>
        <v>4213747</v>
      </c>
    </row>
    <row r="133" spans="1:10" ht="11.25">
      <c r="A133" s="31">
        <v>125</v>
      </c>
      <c r="B133" s="32"/>
      <c r="C133" s="2"/>
      <c r="D133" s="12" t="s">
        <v>1</v>
      </c>
      <c r="E133" s="10" t="s">
        <v>56</v>
      </c>
      <c r="F133" s="7">
        <f t="shared" si="17"/>
        <v>14808240</v>
      </c>
      <c r="G133" s="7">
        <f>SUM(G77)</f>
        <v>0</v>
      </c>
      <c r="H133" s="7">
        <v>0</v>
      </c>
      <c r="I133" s="7">
        <v>10594493</v>
      </c>
      <c r="J133" s="34">
        <v>4213747</v>
      </c>
    </row>
    <row r="134" spans="1:10" ht="11.25">
      <c r="A134" s="31">
        <v>126</v>
      </c>
      <c r="B134" s="32"/>
      <c r="C134" s="2"/>
      <c r="D134" s="12"/>
      <c r="E134" s="10" t="s">
        <v>110</v>
      </c>
      <c r="F134" s="7">
        <f t="shared" si="17"/>
        <v>7681084</v>
      </c>
      <c r="G134" s="7">
        <v>0</v>
      </c>
      <c r="H134" s="7">
        <v>0</v>
      </c>
      <c r="I134" s="7">
        <v>7681084</v>
      </c>
      <c r="J134" s="34"/>
    </row>
    <row r="139" spans="1:10" ht="12.75">
      <c r="A139" s="37" t="s">
        <v>111</v>
      </c>
      <c r="B139" s="37"/>
      <c r="C139" s="37"/>
      <c r="D139" s="37"/>
      <c r="E139" s="37"/>
      <c r="F139" s="37" t="s">
        <v>112</v>
      </c>
      <c r="G139" s="37"/>
      <c r="H139" s="37"/>
      <c r="I139" s="37"/>
      <c r="J139" s="37"/>
    </row>
    <row r="140" spans="1:10" ht="12.75">
      <c r="A140" s="37" t="s">
        <v>113</v>
      </c>
      <c r="B140" s="37"/>
      <c r="C140" s="37"/>
      <c r="D140" s="37"/>
      <c r="E140" s="37"/>
      <c r="F140" s="37" t="s">
        <v>114</v>
      </c>
      <c r="G140" s="37"/>
      <c r="H140" s="37"/>
      <c r="I140" s="37"/>
      <c r="J140" s="37"/>
    </row>
    <row r="141" spans="1:5" ht="12.75">
      <c r="A141" s="37" t="s">
        <v>115</v>
      </c>
      <c r="B141" s="37"/>
      <c r="C141" s="37"/>
      <c r="D141" s="37"/>
      <c r="E141" s="37"/>
    </row>
  </sheetData>
  <mergeCells count="6">
    <mergeCell ref="F139:J139"/>
    <mergeCell ref="F140:J140"/>
    <mergeCell ref="A139:E139"/>
    <mergeCell ref="A140:E140"/>
    <mergeCell ref="A141:E141"/>
    <mergeCell ref="A4:J4"/>
  </mergeCells>
  <printOptions horizontalCentered="1"/>
  <pageMargins left="0.35433070866141736" right="0.35433070866141736" top="0.7874015748031497" bottom="0.7874015748031497" header="0.5118110236220472" footer="0.5118110236220472"/>
  <pageSetup horizontalDpi="600" verticalDpi="600" orientation="landscape" r:id="rId1"/>
  <headerFooter alignWithMargins="0">
    <oddHeader>&amp;RAnexa nr.4/4/a la HCJ nr._____________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Gabi</cp:lastModifiedBy>
  <cp:lastPrinted>2010-11-23T09:37:33Z</cp:lastPrinted>
  <dcterms:created xsi:type="dcterms:W3CDTF">2009-06-09T06:43:01Z</dcterms:created>
  <dcterms:modified xsi:type="dcterms:W3CDTF">2010-11-23T09:38:07Z</dcterms:modified>
  <cp:category/>
  <cp:version/>
  <cp:contentType/>
  <cp:contentStatus/>
</cp:coreProperties>
</file>