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<sst xmlns="http://schemas.openxmlformats.org/spreadsheetml/2006/main" count="120" uniqueCount="90">
  <si>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Nr.crt.</t>
  </si>
  <si>
    <t xml:space="preserve">FUNDAMENTARE BUNURI SI SERVICII   RAA  2010 </t>
  </si>
  <si>
    <t xml:space="preserve"> Recuperare de la terti</t>
  </si>
  <si>
    <t>Surse date</t>
  </si>
  <si>
    <t>a</t>
  </si>
  <si>
    <t>b</t>
  </si>
  <si>
    <t>d</t>
  </si>
  <si>
    <t>e</t>
  </si>
  <si>
    <t>f</t>
  </si>
  <si>
    <t>A</t>
  </si>
  <si>
    <t>Materiale d.c.</t>
  </si>
  <si>
    <t>- materii prime si materiale</t>
  </si>
  <si>
    <t>conform solicitarii RAA</t>
  </si>
  <si>
    <t>- piese de schimb</t>
  </si>
  <si>
    <t>B</t>
  </si>
  <si>
    <t>Utilitati Total d.c.</t>
  </si>
  <si>
    <t>- combustibili si carburanti</t>
  </si>
  <si>
    <t xml:space="preserve"> </t>
  </si>
  <si>
    <t>27000 litri cf. FAZ centralizat 2009</t>
  </si>
  <si>
    <t>realizat 2009 =107.406 lei</t>
  </si>
  <si>
    <t>estimat 30000 litri x 4 lei</t>
  </si>
  <si>
    <t>- energie electrica</t>
  </si>
  <si>
    <t>oct+nov+dec+ian+feb</t>
  </si>
  <si>
    <t>+ 50% pt rest an</t>
  </si>
  <si>
    <t>conform facturi 2009-2010</t>
  </si>
  <si>
    <t>- consum de apa</t>
  </si>
  <si>
    <t>2444 pausal lunar</t>
  </si>
  <si>
    <t>- consum de gaze naturale</t>
  </si>
  <si>
    <t>nov+dec+ian</t>
  </si>
  <si>
    <t>- servicii de posta, telefon, internet</t>
  </si>
  <si>
    <t>5000 lei x 12 luni</t>
  </si>
  <si>
    <t>C</t>
  </si>
  <si>
    <t>Reparatii d.c.</t>
  </si>
  <si>
    <t>conform  HCJ</t>
  </si>
  <si>
    <t>D</t>
  </si>
  <si>
    <t xml:space="preserve"> Servicii prestate de terti TOTAL d.c.</t>
  </si>
  <si>
    <t xml:space="preserve"> paza</t>
  </si>
  <si>
    <t xml:space="preserve"> Autorizari/soft </t>
  </si>
  <si>
    <t>servisari</t>
  </si>
  <si>
    <t>conform fundamentare RAA</t>
  </si>
  <si>
    <t>Cursuri speci,perfection.(prestari servicii)</t>
  </si>
  <si>
    <t>E</t>
  </si>
  <si>
    <t>Alte total</t>
  </si>
  <si>
    <t>reclame,publicitate</t>
  </si>
  <si>
    <t>protocol</t>
  </si>
  <si>
    <t>cheltuieli sociale</t>
  </si>
  <si>
    <t>calcul 2% la fond de salarii 2431276*0.02</t>
  </si>
  <si>
    <t>impozite si taxe</t>
  </si>
  <si>
    <t>conform solicitarii RAA + Decizii de impunere ?? - Domeniu public !!</t>
  </si>
  <si>
    <t>-  deplasari</t>
  </si>
  <si>
    <t>EXTERNE (aprobat CA)</t>
  </si>
  <si>
    <t>+33455 realizat 2009</t>
  </si>
  <si>
    <t>- obiecte de inventar</t>
  </si>
  <si>
    <t>asigurari</t>
  </si>
  <si>
    <t>F</t>
  </si>
  <si>
    <t>total bunuri si servicii</t>
  </si>
  <si>
    <t>Comisioane bancare</t>
  </si>
  <si>
    <t>Amortizare d.c.</t>
  </si>
  <si>
    <t>Conform Fisa Mijloace fixe</t>
  </si>
  <si>
    <t>- securitate</t>
  </si>
  <si>
    <t>Diferenta amortizare</t>
  </si>
  <si>
    <t>G</t>
  </si>
  <si>
    <t>TOTAL  I</t>
  </si>
  <si>
    <t>CHELTUIELI DE PERSONAL</t>
  </si>
  <si>
    <t>TICHETE DE MASA</t>
  </si>
  <si>
    <t>H</t>
  </si>
  <si>
    <t>TOTAL  II</t>
  </si>
  <si>
    <t>I</t>
  </si>
  <si>
    <t>K</t>
  </si>
  <si>
    <t xml:space="preserve">Deficit/Excedent  </t>
  </si>
  <si>
    <t>Buget rectificat august 2010</t>
  </si>
  <si>
    <t>Influente (+/-)</t>
  </si>
  <si>
    <t xml:space="preserve">la H.C.J.M. nr. ______/ 12 august 2010 </t>
  </si>
  <si>
    <t>in anul 2010</t>
  </si>
  <si>
    <t>SUBVENTII ALOCATE PENTRU CHELTUIELI CURENTE</t>
  </si>
  <si>
    <t xml:space="preserve">la RA "Aeroportul Transilvania Tirgu Mures" </t>
  </si>
  <si>
    <t>Buget aprobat cf. HCJM nr.61/2010</t>
  </si>
  <si>
    <t>SUBVENTII TOTALE (I+ II)</t>
  </si>
  <si>
    <t>ROMANIA</t>
  </si>
  <si>
    <t>JUDETUL MURES</t>
  </si>
  <si>
    <t>CONSILIUL JUDETEAN</t>
  </si>
  <si>
    <t>Propunerea RAA</t>
  </si>
  <si>
    <t>c</t>
  </si>
  <si>
    <t>Veniuri aferente amortizarii</t>
  </si>
  <si>
    <t>Report subventii 2009</t>
  </si>
  <si>
    <t>Subventii 2010</t>
  </si>
  <si>
    <t>Venituri proprii</t>
  </si>
  <si>
    <t>J</t>
  </si>
  <si>
    <t>TOTAL  SURSE</t>
  </si>
  <si>
    <r>
      <t>Anexa nr. 4</t>
    </r>
    <r>
      <rPr>
        <vertAlign val="superscript"/>
        <sz val="12"/>
        <rFont val="Times New Roman"/>
        <family val="1"/>
      </rPr>
      <t>61</t>
    </r>
    <r>
      <rPr>
        <sz val="12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</si>
</sst>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4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3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0" customWidth="1"/>
    <col min="4" max="4" width="11.00390625" style="12" customWidth="1"/>
    <col min="5" max="5" width="8.421875" style="12" hidden="1" customWidth="1"/>
    <col min="6" max="6" width="11.00390625" style="13" hidden="1" customWidth="1"/>
    <col min="7" max="7" width="12.00390625" style="13" hidden="1" customWidth="1"/>
    <col min="8" max="8" width="0" style="13" hidden="1" customWidth="1"/>
    <col min="9" max="9" width="11.7109375" style="13" hidden="1" customWidth="1"/>
    <col min="10" max="10" width="10.140625" style="13" hidden="1" customWidth="1"/>
    <col min="11" max="11" width="25.00390625" style="13" hidden="1" customWidth="1"/>
    <col min="12" max="12" width="10.57421875" style="4" customWidth="1"/>
    <col min="13" max="13" width="11.140625" style="4" customWidth="1"/>
  </cols>
  <sheetData>
    <row r="1" spans="1:23" ht="18.75">
      <c r="A1" t="s">
        <v>78</v>
      </c>
      <c r="L1" s="66" t="s">
        <v>89</v>
      </c>
      <c r="N1" s="25"/>
      <c r="O1" s="24"/>
      <c r="P1" s="24"/>
      <c r="Q1" s="24"/>
      <c r="R1" s="24"/>
      <c r="S1" s="24"/>
      <c r="T1" s="24"/>
      <c r="U1" s="24"/>
      <c r="V1" s="24"/>
      <c r="W1" s="24"/>
    </row>
    <row r="2" spans="1:14" ht="12.75">
      <c r="A2" t="s">
        <v>79</v>
      </c>
      <c r="D2" s="25" t="s">
        <v>72</v>
      </c>
      <c r="E2" s="24"/>
      <c r="F2" s="24"/>
      <c r="G2" s="24"/>
      <c r="H2" s="24"/>
      <c r="I2" s="24"/>
      <c r="J2" s="24"/>
      <c r="K2" s="24"/>
      <c r="M2" s="25"/>
      <c r="N2" s="26"/>
    </row>
    <row r="3" spans="1:14" ht="12.75">
      <c r="A3" t="s">
        <v>80</v>
      </c>
      <c r="D3" s="24"/>
      <c r="E3" s="24"/>
      <c r="F3" s="24"/>
      <c r="G3" s="24"/>
      <c r="H3" s="24"/>
      <c r="I3" s="24"/>
      <c r="J3" s="24"/>
      <c r="K3" s="24"/>
      <c r="L3" s="25"/>
      <c r="M3" s="25"/>
      <c r="N3" s="26"/>
    </row>
    <row r="4" spans="4:14" ht="12.75">
      <c r="D4" s="24"/>
      <c r="E4" s="24"/>
      <c r="F4" s="24"/>
      <c r="G4" s="24"/>
      <c r="H4" s="24"/>
      <c r="I4" s="24"/>
      <c r="J4" s="24"/>
      <c r="K4" s="24"/>
      <c r="L4" s="25"/>
      <c r="M4" s="25"/>
      <c r="N4" s="26"/>
    </row>
    <row r="5" spans="4:14" ht="12.75">
      <c r="D5" s="24"/>
      <c r="E5" s="24"/>
      <c r="F5" s="24"/>
      <c r="G5" s="24"/>
      <c r="H5" s="24"/>
      <c r="I5" s="24"/>
      <c r="J5" s="24"/>
      <c r="K5" s="24"/>
      <c r="L5" s="25"/>
      <c r="M5" s="25"/>
      <c r="N5" s="26"/>
    </row>
    <row r="6" spans="4:14" ht="12.75">
      <c r="D6" s="24"/>
      <c r="E6" s="24"/>
      <c r="F6" s="24"/>
      <c r="G6" s="24"/>
      <c r="H6" s="24"/>
      <c r="I6" s="24"/>
      <c r="J6" s="24"/>
      <c r="K6" s="24"/>
      <c r="L6" s="25"/>
      <c r="M6" s="25"/>
      <c r="N6" s="26"/>
    </row>
    <row r="7" spans="4:14" ht="12.75">
      <c r="D7" s="24"/>
      <c r="E7" s="24"/>
      <c r="F7" s="24"/>
      <c r="G7" s="24"/>
      <c r="H7" s="24"/>
      <c r="I7" s="24"/>
      <c r="J7" s="24"/>
      <c r="K7" s="24"/>
      <c r="L7" s="25"/>
      <c r="M7" s="25"/>
      <c r="N7" s="26"/>
    </row>
    <row r="8" spans="2:13" ht="12.75">
      <c r="B8" s="64" t="s">
        <v>74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13" ht="12.75">
      <c r="B9" s="64" t="s">
        <v>75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13" ht="12.75">
      <c r="B10" s="65" t="s">
        <v>73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3" ht="12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3" spans="1:13" s="3" customFormat="1" ht="51">
      <c r="A13" s="1" t="s">
        <v>0</v>
      </c>
      <c r="B13" s="2" t="s">
        <v>1</v>
      </c>
      <c r="C13" s="55" t="s">
        <v>81</v>
      </c>
      <c r="D13" s="55" t="s">
        <v>76</v>
      </c>
      <c r="E13" s="55" t="s">
        <v>2</v>
      </c>
      <c r="F13" s="63" t="s">
        <v>3</v>
      </c>
      <c r="G13" s="63"/>
      <c r="H13" s="63"/>
      <c r="I13" s="63"/>
      <c r="J13" s="63"/>
      <c r="K13" s="56"/>
      <c r="L13" s="57" t="s">
        <v>71</v>
      </c>
      <c r="M13" s="57" t="s">
        <v>70</v>
      </c>
    </row>
    <row r="14" spans="1:13" s="8" customFormat="1" ht="12.75">
      <c r="A14" s="5" t="s">
        <v>4</v>
      </c>
      <c r="B14" s="5" t="s">
        <v>5</v>
      </c>
      <c r="C14" s="5" t="s">
        <v>82</v>
      </c>
      <c r="D14" s="6" t="s">
        <v>6</v>
      </c>
      <c r="E14" s="7"/>
      <c r="F14" s="7"/>
      <c r="G14" s="7"/>
      <c r="H14" s="7"/>
      <c r="I14" s="7"/>
      <c r="J14" s="7"/>
      <c r="K14" s="7"/>
      <c r="L14" s="23" t="s">
        <v>7</v>
      </c>
      <c r="M14" s="23" t="s">
        <v>8</v>
      </c>
    </row>
    <row r="15" spans="1:13" ht="12.75">
      <c r="A15" s="9" t="s">
        <v>9</v>
      </c>
      <c r="B15" s="10" t="s">
        <v>10</v>
      </c>
      <c r="C15" s="28">
        <f>SUM(C16:C17)</f>
        <v>208672</v>
      </c>
      <c r="D15" s="28">
        <f>SUM(D16:D17)</f>
        <v>0</v>
      </c>
      <c r="E15" s="28">
        <f aca="true" t="shared" si="0" ref="E15:K15">E16+E17</f>
        <v>0</v>
      </c>
      <c r="F15" s="28" t="e">
        <f t="shared" si="0"/>
        <v>#VALUE!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9" t="e">
        <f t="shared" si="0"/>
        <v>#VALUE!</v>
      </c>
      <c r="L15" s="28">
        <f>SUM(L16:L17)</f>
        <v>194690</v>
      </c>
      <c r="M15" s="28">
        <f>SUM(M16:M17)</f>
        <v>194690</v>
      </c>
    </row>
    <row r="16" spans="1:13" ht="12.75">
      <c r="A16" s="11">
        <v>1</v>
      </c>
      <c r="B16" t="s">
        <v>11</v>
      </c>
      <c r="C16" s="30">
        <v>120172</v>
      </c>
      <c r="D16" s="30">
        <v>0</v>
      </c>
      <c r="E16" s="31"/>
      <c r="F16" s="32" t="s">
        <v>12</v>
      </c>
      <c r="G16" s="33"/>
      <c r="H16" s="33"/>
      <c r="I16" s="33"/>
      <c r="J16" s="33"/>
      <c r="K16" s="32" t="s">
        <v>12</v>
      </c>
      <c r="L16" s="34">
        <v>112120</v>
      </c>
      <c r="M16" s="30">
        <f>D16+L16</f>
        <v>112120</v>
      </c>
    </row>
    <row r="17" spans="1:13" ht="12.75">
      <c r="A17" s="11">
        <v>2</v>
      </c>
      <c r="B17" t="s">
        <v>13</v>
      </c>
      <c r="C17" s="30">
        <v>88500</v>
      </c>
      <c r="D17" s="30">
        <v>0</v>
      </c>
      <c r="E17" s="31"/>
      <c r="F17" s="32" t="s">
        <v>12</v>
      </c>
      <c r="G17" s="33"/>
      <c r="H17" s="33"/>
      <c r="I17" s="33"/>
      <c r="J17" s="33"/>
      <c r="K17" s="32" t="s">
        <v>12</v>
      </c>
      <c r="L17" s="34">
        <v>82570</v>
      </c>
      <c r="M17" s="30">
        <f>D17+L17</f>
        <v>82570</v>
      </c>
    </row>
    <row r="18" spans="1:13" ht="12.75">
      <c r="A18" s="9" t="s">
        <v>14</v>
      </c>
      <c r="B18" s="14" t="s">
        <v>15</v>
      </c>
      <c r="C18" s="35">
        <f>SUM(C19:C23)</f>
        <v>1048853</v>
      </c>
      <c r="D18" s="35">
        <f>SUM(D19:D23)</f>
        <v>1048853</v>
      </c>
      <c r="E18" s="28">
        <f aca="true" t="shared" si="1" ref="E18:M18">SUM(E19:E23)</f>
        <v>-77215</v>
      </c>
      <c r="F18" s="28">
        <f t="shared" si="1"/>
        <v>221500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9">
        <f t="shared" si="1"/>
        <v>0</v>
      </c>
      <c r="L18" s="35">
        <f t="shared" si="1"/>
        <v>-268822</v>
      </c>
      <c r="M18" s="35">
        <f t="shared" si="1"/>
        <v>780031</v>
      </c>
    </row>
    <row r="19" spans="1:13" ht="12.75">
      <c r="A19" s="11">
        <v>3</v>
      </c>
      <c r="B19" t="s">
        <v>16</v>
      </c>
      <c r="C19" s="30">
        <v>329940</v>
      </c>
      <c r="D19" s="30">
        <v>329940</v>
      </c>
      <c r="E19" s="31" t="s">
        <v>17</v>
      </c>
      <c r="F19" s="32" t="s">
        <v>18</v>
      </c>
      <c r="G19" s="32"/>
      <c r="H19" s="32"/>
      <c r="I19" s="32" t="s">
        <v>19</v>
      </c>
      <c r="J19" s="32"/>
      <c r="K19" s="32" t="s">
        <v>20</v>
      </c>
      <c r="L19" s="34">
        <v>-119140</v>
      </c>
      <c r="M19" s="30">
        <f>D19+L19</f>
        <v>210800</v>
      </c>
    </row>
    <row r="20" spans="1:13" ht="12.75">
      <c r="A20" s="11">
        <v>4</v>
      </c>
      <c r="B20" t="s">
        <v>21</v>
      </c>
      <c r="C20" s="30">
        <v>361099</v>
      </c>
      <c r="D20" s="30">
        <v>361099</v>
      </c>
      <c r="E20" s="36">
        <v>-61903</v>
      </c>
      <c r="F20" s="32">
        <f>36000+31000+24500+20000+33000</f>
        <v>144500</v>
      </c>
      <c r="G20" s="32" t="s">
        <v>22</v>
      </c>
      <c r="H20" s="32"/>
      <c r="I20" s="37" t="s">
        <v>23</v>
      </c>
      <c r="J20" s="32"/>
      <c r="K20" s="32" t="s">
        <v>24</v>
      </c>
      <c r="L20" s="34">
        <v>-81099</v>
      </c>
      <c r="M20" s="30">
        <f>D20+L20</f>
        <v>280000</v>
      </c>
    </row>
    <row r="21" spans="1:13" ht="12.75">
      <c r="A21" s="11">
        <v>5</v>
      </c>
      <c r="B21" t="s">
        <v>25</v>
      </c>
      <c r="C21" s="30">
        <v>31374</v>
      </c>
      <c r="D21" s="30">
        <v>31374</v>
      </c>
      <c r="E21" s="31"/>
      <c r="F21" s="32" t="s">
        <v>26</v>
      </c>
      <c r="G21" s="32"/>
      <c r="H21" s="32"/>
      <c r="I21" s="32"/>
      <c r="J21" s="32"/>
      <c r="K21" s="32" t="s">
        <v>24</v>
      </c>
      <c r="L21" s="34">
        <v>-9883</v>
      </c>
      <c r="M21" s="30">
        <f>D21+L21</f>
        <v>21491</v>
      </c>
    </row>
    <row r="22" spans="1:13" ht="12.75">
      <c r="A22" s="11">
        <v>6</v>
      </c>
      <c r="B22" t="s">
        <v>27</v>
      </c>
      <c r="C22" s="30">
        <v>242440</v>
      </c>
      <c r="D22" s="30">
        <v>242440</v>
      </c>
      <c r="E22" s="36">
        <v>-15312</v>
      </c>
      <c r="F22" s="32">
        <f>13500+28500+35000</f>
        <v>77000</v>
      </c>
      <c r="G22" s="32" t="s">
        <v>28</v>
      </c>
      <c r="H22" s="38"/>
      <c r="I22" s="37" t="s">
        <v>23</v>
      </c>
      <c r="J22" s="32"/>
      <c r="K22" s="32" t="s">
        <v>24</v>
      </c>
      <c r="L22" s="34">
        <v>-32440</v>
      </c>
      <c r="M22" s="30">
        <f>D22+L22</f>
        <v>210000</v>
      </c>
    </row>
    <row r="23" spans="1:13" ht="12.75">
      <c r="A23" s="11">
        <v>7</v>
      </c>
      <c r="B23" t="s">
        <v>29</v>
      </c>
      <c r="C23" s="30">
        <v>84000</v>
      </c>
      <c r="D23" s="30">
        <v>84000</v>
      </c>
      <c r="E23" s="31"/>
      <c r="F23" s="39" t="s">
        <v>30</v>
      </c>
      <c r="G23" s="32"/>
      <c r="H23" s="32"/>
      <c r="I23" s="32"/>
      <c r="J23" s="32"/>
      <c r="K23" s="32" t="s">
        <v>24</v>
      </c>
      <c r="L23" s="34">
        <v>-26260</v>
      </c>
      <c r="M23" s="30">
        <f>D23+L23</f>
        <v>57740</v>
      </c>
    </row>
    <row r="24" spans="1:13" ht="12.75">
      <c r="A24" s="9" t="s">
        <v>31</v>
      </c>
      <c r="B24" s="14" t="s">
        <v>32</v>
      </c>
      <c r="C24" s="28">
        <v>926000</v>
      </c>
      <c r="D24" s="28">
        <v>931000</v>
      </c>
      <c r="E24" s="31"/>
      <c r="F24" s="32" t="s">
        <v>33</v>
      </c>
      <c r="G24" s="32"/>
      <c r="H24" s="32"/>
      <c r="I24" s="32"/>
      <c r="J24" s="32"/>
      <c r="K24" s="32" t="s">
        <v>33</v>
      </c>
      <c r="L24" s="40">
        <v>0</v>
      </c>
      <c r="M24" s="40">
        <v>931000</v>
      </c>
    </row>
    <row r="25" spans="1:13" ht="12.75">
      <c r="A25" s="9" t="s">
        <v>34</v>
      </c>
      <c r="B25" s="14" t="s">
        <v>35</v>
      </c>
      <c r="C25" s="28">
        <f>SUM(C26:C29)</f>
        <v>727011</v>
      </c>
      <c r="D25" s="28">
        <f>SUM(D26:D29)</f>
        <v>25000</v>
      </c>
      <c r="E25" s="28">
        <f aca="true" t="shared" si="2" ref="E25:M25">SUM(E26:E29)</f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9">
        <f t="shared" si="2"/>
        <v>0</v>
      </c>
      <c r="L25" s="28">
        <f t="shared" si="2"/>
        <v>209557</v>
      </c>
      <c r="M25" s="28">
        <f t="shared" si="2"/>
        <v>234557</v>
      </c>
    </row>
    <row r="26" spans="1:13" ht="12" customHeight="1">
      <c r="A26" s="11">
        <v>9</v>
      </c>
      <c r="B26" s="15" t="s">
        <v>36</v>
      </c>
      <c r="C26" s="30">
        <v>360000</v>
      </c>
      <c r="D26" s="30">
        <v>0</v>
      </c>
      <c r="E26" s="31"/>
      <c r="F26" s="32" t="s">
        <v>12</v>
      </c>
      <c r="G26" s="32"/>
      <c r="H26" s="32"/>
      <c r="I26" s="32"/>
      <c r="J26" s="32"/>
      <c r="K26" s="32" t="s">
        <v>12</v>
      </c>
      <c r="L26" s="34">
        <v>0</v>
      </c>
      <c r="M26" s="30">
        <f aca="true" t="shared" si="3" ref="M26:M40">D26+L26</f>
        <v>0</v>
      </c>
    </row>
    <row r="27" spans="1:13" ht="12.75">
      <c r="A27" s="11">
        <v>10</v>
      </c>
      <c r="B27" s="15" t="s">
        <v>37</v>
      </c>
      <c r="C27" s="34">
        <v>149924</v>
      </c>
      <c r="D27" s="34">
        <v>0</v>
      </c>
      <c r="E27" s="31"/>
      <c r="F27" s="32" t="s">
        <v>12</v>
      </c>
      <c r="G27" s="32"/>
      <c r="H27" s="32"/>
      <c r="I27" s="32"/>
      <c r="J27" s="32"/>
      <c r="K27" s="32" t="s">
        <v>12</v>
      </c>
      <c r="L27" s="34">
        <v>111794</v>
      </c>
      <c r="M27" s="30">
        <f t="shared" si="3"/>
        <v>111794</v>
      </c>
    </row>
    <row r="28" spans="1:13" ht="12.75">
      <c r="A28" s="11">
        <v>11</v>
      </c>
      <c r="B28" t="s">
        <v>38</v>
      </c>
      <c r="C28" s="34">
        <v>25000</v>
      </c>
      <c r="D28" s="34">
        <v>25000</v>
      </c>
      <c r="E28" s="31"/>
      <c r="F28" s="32" t="s">
        <v>39</v>
      </c>
      <c r="G28" s="33"/>
      <c r="H28" s="33"/>
      <c r="I28" s="33"/>
      <c r="J28" s="33"/>
      <c r="K28" s="32" t="s">
        <v>39</v>
      </c>
      <c r="L28" s="34">
        <v>-25000</v>
      </c>
      <c r="M28" s="30">
        <f t="shared" si="3"/>
        <v>0</v>
      </c>
    </row>
    <row r="29" spans="1:13" ht="12.75">
      <c r="A29" s="11">
        <v>12</v>
      </c>
      <c r="B29" s="15" t="s">
        <v>40</v>
      </c>
      <c r="C29" s="34">
        <v>192087</v>
      </c>
      <c r="D29" s="34">
        <v>0</v>
      </c>
      <c r="E29" s="31"/>
      <c r="F29" s="32" t="s">
        <v>12</v>
      </c>
      <c r="G29" s="33"/>
      <c r="H29" s="33"/>
      <c r="I29" s="33"/>
      <c r="J29" s="33"/>
      <c r="K29" s="32" t="s">
        <v>12</v>
      </c>
      <c r="L29" s="34">
        <v>122763</v>
      </c>
      <c r="M29" s="30">
        <f t="shared" si="3"/>
        <v>122763</v>
      </c>
    </row>
    <row r="30" spans="1:13" ht="12.75">
      <c r="A30" s="9" t="s">
        <v>41</v>
      </c>
      <c r="B30" s="14" t="s">
        <v>42</v>
      </c>
      <c r="C30" s="35">
        <f>SUM(C31:C37)</f>
        <v>484585</v>
      </c>
      <c r="D30" s="35">
        <f>SUM(D31:D37)</f>
        <v>225000</v>
      </c>
      <c r="E30" s="35">
        <f aca="true" t="shared" si="4" ref="E30:M30">SUM(E31:E37)</f>
        <v>0</v>
      </c>
      <c r="F30" s="35">
        <f t="shared" si="4"/>
        <v>18000</v>
      </c>
      <c r="G30" s="35">
        <f t="shared" si="4"/>
        <v>0</v>
      </c>
      <c r="H30" s="35">
        <f t="shared" si="4"/>
        <v>0</v>
      </c>
      <c r="I30" s="35">
        <f t="shared" si="4"/>
        <v>0</v>
      </c>
      <c r="J30" s="35">
        <f t="shared" si="4"/>
        <v>0</v>
      </c>
      <c r="K30" s="41">
        <f t="shared" si="4"/>
        <v>0</v>
      </c>
      <c r="L30" s="35">
        <f t="shared" si="4"/>
        <v>-135425</v>
      </c>
      <c r="M30" s="35">
        <f t="shared" si="4"/>
        <v>89575</v>
      </c>
    </row>
    <row r="31" spans="1:13" ht="12.75">
      <c r="A31" s="11">
        <v>13</v>
      </c>
      <c r="B31" t="s">
        <v>43</v>
      </c>
      <c r="C31" s="30">
        <v>30000</v>
      </c>
      <c r="D31" s="30">
        <v>0</v>
      </c>
      <c r="E31" s="31"/>
      <c r="F31" s="32" t="s">
        <v>12</v>
      </c>
      <c r="G31" s="33"/>
      <c r="H31" s="33"/>
      <c r="I31" s="33"/>
      <c r="J31" s="33"/>
      <c r="K31" s="32" t="s">
        <v>12</v>
      </c>
      <c r="L31" s="34">
        <v>0</v>
      </c>
      <c r="M31" s="30">
        <f t="shared" si="3"/>
        <v>0</v>
      </c>
    </row>
    <row r="32" spans="1:13" ht="12.75">
      <c r="A32" s="11">
        <v>14</v>
      </c>
      <c r="B32" t="s">
        <v>44</v>
      </c>
      <c r="C32" s="30">
        <v>20000</v>
      </c>
      <c r="D32" s="30">
        <v>0</v>
      </c>
      <c r="E32" s="31"/>
      <c r="F32" s="32" t="s">
        <v>12</v>
      </c>
      <c r="G32" s="33"/>
      <c r="H32" s="33"/>
      <c r="I32" s="33"/>
      <c r="J32" s="33"/>
      <c r="K32" s="32" t="s">
        <v>12</v>
      </c>
      <c r="L32" s="34">
        <v>0</v>
      </c>
      <c r="M32" s="30">
        <f t="shared" si="3"/>
        <v>0</v>
      </c>
    </row>
    <row r="33" spans="1:13" ht="12.75">
      <c r="A33" s="11">
        <v>15</v>
      </c>
      <c r="B33" t="s">
        <v>45</v>
      </c>
      <c r="C33" s="30">
        <v>54585</v>
      </c>
      <c r="D33" s="30">
        <v>0</v>
      </c>
      <c r="E33" s="31"/>
      <c r="F33" s="33" t="s">
        <v>46</v>
      </c>
      <c r="G33" s="33"/>
      <c r="H33" s="33"/>
      <c r="I33" s="33"/>
      <c r="J33" s="33"/>
      <c r="K33" s="32"/>
      <c r="L33" s="34">
        <v>0</v>
      </c>
      <c r="M33" s="30">
        <f t="shared" si="3"/>
        <v>0</v>
      </c>
    </row>
    <row r="34" spans="1:13" ht="12.75">
      <c r="A34" s="11">
        <v>16</v>
      </c>
      <c r="B34" s="15" t="s">
        <v>47</v>
      </c>
      <c r="C34" s="34">
        <v>140000</v>
      </c>
      <c r="D34" s="34">
        <v>140000</v>
      </c>
      <c r="E34" s="31"/>
      <c r="F34" s="32" t="s">
        <v>48</v>
      </c>
      <c r="G34" s="33"/>
      <c r="H34" s="33"/>
      <c r="I34" s="33"/>
      <c r="J34" s="33"/>
      <c r="K34" s="32"/>
      <c r="L34" s="34">
        <v>-140000</v>
      </c>
      <c r="M34" s="30">
        <f t="shared" si="3"/>
        <v>0</v>
      </c>
    </row>
    <row r="35" spans="1:13" s="18" customFormat="1" ht="12.75">
      <c r="A35" s="16">
        <v>17</v>
      </c>
      <c r="B35" s="17" t="s">
        <v>49</v>
      </c>
      <c r="C35" s="34">
        <v>80000</v>
      </c>
      <c r="D35" s="34">
        <v>0</v>
      </c>
      <c r="E35" s="42"/>
      <c r="F35" s="32">
        <v>18000</v>
      </c>
      <c r="G35" s="43" t="s">
        <v>50</v>
      </c>
      <c r="H35" s="32"/>
      <c r="I35" s="37" t="s">
        <v>51</v>
      </c>
      <c r="J35" s="32"/>
      <c r="K35" s="32"/>
      <c r="L35" s="34">
        <v>0</v>
      </c>
      <c r="M35" s="30">
        <f t="shared" si="3"/>
        <v>0</v>
      </c>
    </row>
    <row r="36" spans="1:13" ht="12.75">
      <c r="A36" s="11">
        <v>18</v>
      </c>
      <c r="B36" t="s">
        <v>52</v>
      </c>
      <c r="C36" s="34">
        <v>75000</v>
      </c>
      <c r="D36" s="34">
        <v>0</v>
      </c>
      <c r="E36" s="31"/>
      <c r="F36" s="32" t="s">
        <v>12</v>
      </c>
      <c r="G36" s="33"/>
      <c r="H36" s="33"/>
      <c r="I36" s="33"/>
      <c r="J36" s="33"/>
      <c r="K36" s="32" t="s">
        <v>12</v>
      </c>
      <c r="L36" s="34">
        <v>31350</v>
      </c>
      <c r="M36" s="30">
        <f t="shared" si="3"/>
        <v>31350</v>
      </c>
    </row>
    <row r="37" spans="1:13" ht="12.75">
      <c r="A37" s="11">
        <v>19</v>
      </c>
      <c r="B37" t="s">
        <v>53</v>
      </c>
      <c r="C37" s="34">
        <v>85000</v>
      </c>
      <c r="D37" s="34">
        <v>85000</v>
      </c>
      <c r="E37" s="31"/>
      <c r="F37" s="32" t="s">
        <v>12</v>
      </c>
      <c r="G37" s="33"/>
      <c r="H37" s="33"/>
      <c r="I37" s="33"/>
      <c r="J37" s="33"/>
      <c r="K37" s="32"/>
      <c r="L37" s="34">
        <v>-26775</v>
      </c>
      <c r="M37" s="30">
        <f t="shared" si="3"/>
        <v>58225</v>
      </c>
    </row>
    <row r="38" spans="1:13" ht="12.75">
      <c r="A38" s="9" t="s">
        <v>54</v>
      </c>
      <c r="B38" s="19" t="s">
        <v>55</v>
      </c>
      <c r="C38" s="40">
        <f>C15+C18+C24+C25+C30</f>
        <v>3395121</v>
      </c>
      <c r="D38" s="40">
        <f aca="true" t="shared" si="5" ref="D38:M38">D15+D18+D24+D25+D30</f>
        <v>2229853</v>
      </c>
      <c r="E38" s="40">
        <f t="shared" si="5"/>
        <v>-77215</v>
      </c>
      <c r="F38" s="40" t="e">
        <f t="shared" si="5"/>
        <v>#VALUE!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44" t="e">
        <f t="shared" si="5"/>
        <v>#VALUE!</v>
      </c>
      <c r="L38" s="40">
        <f t="shared" si="5"/>
        <v>0</v>
      </c>
      <c r="M38" s="40">
        <f t="shared" si="5"/>
        <v>2229853</v>
      </c>
    </row>
    <row r="39" spans="1:13" ht="12.75">
      <c r="A39" s="11">
        <v>20</v>
      </c>
      <c r="B39" t="s">
        <v>56</v>
      </c>
      <c r="C39" s="34">
        <v>16000</v>
      </c>
      <c r="D39" s="34">
        <v>0</v>
      </c>
      <c r="E39" s="31"/>
      <c r="F39" s="32" t="s">
        <v>12</v>
      </c>
      <c r="G39" s="33"/>
      <c r="H39" s="33"/>
      <c r="I39" s="33"/>
      <c r="J39" s="33"/>
      <c r="K39" s="32" t="s">
        <v>12</v>
      </c>
      <c r="L39" s="34">
        <v>0</v>
      </c>
      <c r="M39" s="30">
        <f t="shared" si="3"/>
        <v>0</v>
      </c>
    </row>
    <row r="40" spans="1:13" ht="12.75">
      <c r="A40" s="11">
        <v>21</v>
      </c>
      <c r="B40" t="s">
        <v>57</v>
      </c>
      <c r="C40" s="34">
        <v>700000</v>
      </c>
      <c r="D40" s="34">
        <v>0</v>
      </c>
      <c r="E40" s="45" t="s">
        <v>17</v>
      </c>
      <c r="F40" s="32" t="s">
        <v>12</v>
      </c>
      <c r="G40" s="33"/>
      <c r="H40" s="36">
        <v>1304744</v>
      </c>
      <c r="I40" s="45" t="e">
        <f>H40-#REF!</f>
        <v>#REF!</v>
      </c>
      <c r="J40" s="45" t="e">
        <f>H40-I40</f>
        <v>#REF!</v>
      </c>
      <c r="K40" s="33" t="s">
        <v>58</v>
      </c>
      <c r="L40" s="34">
        <v>0</v>
      </c>
      <c r="M40" s="30">
        <f t="shared" si="3"/>
        <v>0</v>
      </c>
    </row>
    <row r="41" spans="1:13" ht="12.75" hidden="1">
      <c r="A41" s="11"/>
      <c r="B41" s="20" t="s">
        <v>59</v>
      </c>
      <c r="C41" s="30"/>
      <c r="D41" s="30"/>
      <c r="E41" s="31" t="s">
        <v>17</v>
      </c>
      <c r="F41" s="33" t="s">
        <v>58</v>
      </c>
      <c r="G41" s="33"/>
      <c r="H41" s="33"/>
      <c r="I41" s="33"/>
      <c r="J41" s="33"/>
      <c r="K41" s="33"/>
      <c r="L41" s="46"/>
      <c r="M41" s="30"/>
    </row>
    <row r="42" spans="1:13" ht="12.75" hidden="1">
      <c r="A42" s="11"/>
      <c r="B42" s="21" t="s">
        <v>60</v>
      </c>
      <c r="C42" s="46"/>
      <c r="D42" s="46"/>
      <c r="E42" s="31"/>
      <c r="F42" s="33">
        <v>217807.36</v>
      </c>
      <c r="G42" s="33"/>
      <c r="H42" s="33"/>
      <c r="I42" s="33"/>
      <c r="J42" s="33"/>
      <c r="K42" s="33"/>
      <c r="L42" s="46"/>
      <c r="M42" s="30"/>
    </row>
    <row r="43" spans="1:13" ht="12.75">
      <c r="A43" s="47" t="s">
        <v>61</v>
      </c>
      <c r="B43" s="48" t="s">
        <v>62</v>
      </c>
      <c r="C43" s="49">
        <f>C38+C39+C40</f>
        <v>4111121</v>
      </c>
      <c r="D43" s="49">
        <f>D38+D39+D40</f>
        <v>2229853</v>
      </c>
      <c r="E43" s="49" t="e">
        <f aca="true" t="shared" si="6" ref="E43:K43">E38+E39+E40</f>
        <v>#VALUE!</v>
      </c>
      <c r="F43" s="49" t="e">
        <f t="shared" si="6"/>
        <v>#VALUE!</v>
      </c>
      <c r="G43" s="49">
        <f t="shared" si="6"/>
        <v>0</v>
      </c>
      <c r="H43" s="49">
        <f t="shared" si="6"/>
        <v>1304744</v>
      </c>
      <c r="I43" s="49" t="e">
        <f t="shared" si="6"/>
        <v>#REF!</v>
      </c>
      <c r="J43" s="49" t="e">
        <f t="shared" si="6"/>
        <v>#REF!</v>
      </c>
      <c r="K43" s="50" t="e">
        <f t="shared" si="6"/>
        <v>#VALUE!</v>
      </c>
      <c r="L43" s="49">
        <f>L38+L39+L40</f>
        <v>0</v>
      </c>
      <c r="M43" s="49">
        <f>M38+M39+M40</f>
        <v>2229853</v>
      </c>
    </row>
    <row r="44" spans="1:13" ht="12.75">
      <c r="A44" s="11">
        <v>22</v>
      </c>
      <c r="B44" t="s">
        <v>63</v>
      </c>
      <c r="C44" s="34">
        <v>3120000</v>
      </c>
      <c r="D44" s="34">
        <v>2370147</v>
      </c>
      <c r="E44" s="31"/>
      <c r="F44" s="32" t="s">
        <v>12</v>
      </c>
      <c r="G44" s="33"/>
      <c r="H44" s="33"/>
      <c r="I44" s="33"/>
      <c r="J44" s="33"/>
      <c r="K44" s="33"/>
      <c r="L44" s="34">
        <v>0</v>
      </c>
      <c r="M44" s="30">
        <f>D44+L44</f>
        <v>2370147</v>
      </c>
    </row>
    <row r="45" spans="1:13" ht="12.75">
      <c r="A45" s="11">
        <v>23</v>
      </c>
      <c r="B45" t="s">
        <v>64</v>
      </c>
      <c r="C45" s="30">
        <v>170627</v>
      </c>
      <c r="D45" s="30">
        <v>0</v>
      </c>
      <c r="E45" s="31"/>
      <c r="F45" s="32" t="s">
        <v>12</v>
      </c>
      <c r="G45" s="33"/>
      <c r="H45" s="33"/>
      <c r="I45" s="33"/>
      <c r="J45" s="33"/>
      <c r="K45" s="33"/>
      <c r="L45" s="34">
        <v>0</v>
      </c>
      <c r="M45" s="30">
        <f>D45+L45</f>
        <v>0</v>
      </c>
    </row>
    <row r="46" spans="1:13" ht="12.75">
      <c r="A46" s="47" t="s">
        <v>65</v>
      </c>
      <c r="B46" s="48" t="s">
        <v>66</v>
      </c>
      <c r="C46" s="49">
        <f>SUM(C44:C45)</f>
        <v>3290627</v>
      </c>
      <c r="D46" s="49">
        <f>SUM(D44:D45)</f>
        <v>2370147</v>
      </c>
      <c r="E46" s="49">
        <f aca="true" t="shared" si="7" ref="E46:L46">E44+E45</f>
        <v>0</v>
      </c>
      <c r="F46" s="49" t="e">
        <f t="shared" si="7"/>
        <v>#VALUE!</v>
      </c>
      <c r="G46" s="49">
        <f t="shared" si="7"/>
        <v>0</v>
      </c>
      <c r="H46" s="49">
        <f t="shared" si="7"/>
        <v>0</v>
      </c>
      <c r="I46" s="49">
        <f t="shared" si="7"/>
        <v>0</v>
      </c>
      <c r="J46" s="49">
        <f t="shared" si="7"/>
        <v>0</v>
      </c>
      <c r="K46" s="50">
        <f t="shared" si="7"/>
        <v>0</v>
      </c>
      <c r="L46" s="49">
        <f t="shared" si="7"/>
        <v>0</v>
      </c>
      <c r="M46" s="49">
        <f>M44+M45</f>
        <v>2370147</v>
      </c>
    </row>
    <row r="47" spans="1:13" ht="12.75">
      <c r="A47" s="51" t="s">
        <v>67</v>
      </c>
      <c r="B47" s="52" t="s">
        <v>77</v>
      </c>
      <c r="C47" s="53">
        <f aca="true" t="shared" si="8" ref="C47:M47">C43+C46</f>
        <v>7401748</v>
      </c>
      <c r="D47" s="53">
        <f t="shared" si="8"/>
        <v>4600000</v>
      </c>
      <c r="E47" s="53" t="e">
        <f t="shared" si="8"/>
        <v>#VALUE!</v>
      </c>
      <c r="F47" s="53" t="e">
        <f t="shared" si="8"/>
        <v>#VALUE!</v>
      </c>
      <c r="G47" s="53">
        <f t="shared" si="8"/>
        <v>0</v>
      </c>
      <c r="H47" s="53">
        <f t="shared" si="8"/>
        <v>1304744</v>
      </c>
      <c r="I47" s="53" t="e">
        <f t="shared" si="8"/>
        <v>#REF!</v>
      </c>
      <c r="J47" s="53" t="e">
        <f t="shared" si="8"/>
        <v>#REF!</v>
      </c>
      <c r="K47" s="54" t="e">
        <f t="shared" si="8"/>
        <v>#VALUE!</v>
      </c>
      <c r="L47" s="53">
        <f t="shared" si="8"/>
        <v>0</v>
      </c>
      <c r="M47" s="53">
        <f t="shared" si="8"/>
        <v>4600000</v>
      </c>
    </row>
    <row r="48" spans="1:4" ht="12.75" hidden="1">
      <c r="A48" s="59" t="s">
        <v>68</v>
      </c>
      <c r="B48" s="60" t="s">
        <v>69</v>
      </c>
      <c r="C48" s="58"/>
      <c r="D48" s="22" t="e">
        <f>#REF!-D47</f>
        <v>#REF!</v>
      </c>
    </row>
    <row r="49" spans="1:13" ht="12.75">
      <c r="A49" s="61">
        <v>24</v>
      </c>
      <c r="B49" s="61" t="s">
        <v>83</v>
      </c>
      <c r="C49" s="62">
        <v>0</v>
      </c>
      <c r="D49" s="62">
        <v>0</v>
      </c>
      <c r="E49" s="62"/>
      <c r="F49" s="62"/>
      <c r="G49" s="62"/>
      <c r="H49" s="62"/>
      <c r="I49" s="62"/>
      <c r="J49" s="62"/>
      <c r="K49" s="62"/>
      <c r="L49" s="62">
        <v>0</v>
      </c>
      <c r="M49" s="30">
        <f>D49+L49</f>
        <v>0</v>
      </c>
    </row>
    <row r="50" spans="1:13" ht="12.75">
      <c r="A50" s="61">
        <v>25</v>
      </c>
      <c r="B50" s="61" t="s">
        <v>84</v>
      </c>
      <c r="C50" s="62">
        <v>0</v>
      </c>
      <c r="D50" s="62">
        <v>0</v>
      </c>
      <c r="E50" s="62"/>
      <c r="F50" s="62"/>
      <c r="G50" s="62"/>
      <c r="H50" s="62"/>
      <c r="I50" s="62"/>
      <c r="J50" s="62"/>
      <c r="K50" s="62"/>
      <c r="L50" s="62">
        <v>0</v>
      </c>
      <c r="M50" s="30">
        <f>D50+L50</f>
        <v>0</v>
      </c>
    </row>
    <row r="51" spans="1:13" ht="12.75">
      <c r="A51" s="61">
        <v>26</v>
      </c>
      <c r="B51" s="61" t="s">
        <v>85</v>
      </c>
      <c r="C51" s="62">
        <v>4600000</v>
      </c>
      <c r="D51" s="62">
        <v>4600000</v>
      </c>
      <c r="E51" s="62"/>
      <c r="F51" s="62"/>
      <c r="G51" s="62"/>
      <c r="H51" s="62"/>
      <c r="I51" s="62"/>
      <c r="J51" s="62"/>
      <c r="K51" s="62"/>
      <c r="L51" s="62">
        <v>0</v>
      </c>
      <c r="M51" s="30">
        <f>D51+L51</f>
        <v>4600000</v>
      </c>
    </row>
    <row r="52" spans="1:13" ht="12.75">
      <c r="A52" s="61">
        <v>27</v>
      </c>
      <c r="B52" s="61" t="s">
        <v>86</v>
      </c>
      <c r="C52" s="62">
        <v>2100000</v>
      </c>
      <c r="D52" s="62">
        <v>0</v>
      </c>
      <c r="E52" s="62"/>
      <c r="F52" s="62"/>
      <c r="G52" s="62"/>
      <c r="H52" s="62"/>
      <c r="I52" s="62"/>
      <c r="J52" s="62"/>
      <c r="K52" s="62"/>
      <c r="L52" s="62">
        <v>0</v>
      </c>
      <c r="M52" s="30">
        <f>D52+L52</f>
        <v>0</v>
      </c>
    </row>
    <row r="53" spans="1:13" ht="12.75">
      <c r="A53" s="51" t="s">
        <v>87</v>
      </c>
      <c r="B53" s="52" t="s">
        <v>88</v>
      </c>
      <c r="C53" s="53">
        <f>SUM(C49:C52)</f>
        <v>6700000</v>
      </c>
      <c r="D53" s="53">
        <f aca="true" t="shared" si="9" ref="D53:M53">SUM(D49:D52)</f>
        <v>4600000</v>
      </c>
      <c r="E53" s="53">
        <f t="shared" si="9"/>
        <v>0</v>
      </c>
      <c r="F53" s="53">
        <f t="shared" si="9"/>
        <v>0</v>
      </c>
      <c r="G53" s="53">
        <f t="shared" si="9"/>
        <v>0</v>
      </c>
      <c r="H53" s="53">
        <f t="shared" si="9"/>
        <v>0</v>
      </c>
      <c r="I53" s="53">
        <f t="shared" si="9"/>
        <v>0</v>
      </c>
      <c r="J53" s="53">
        <f t="shared" si="9"/>
        <v>0</v>
      </c>
      <c r="K53" s="53">
        <f t="shared" si="9"/>
        <v>0</v>
      </c>
      <c r="L53" s="53">
        <f t="shared" si="9"/>
        <v>0</v>
      </c>
      <c r="M53" s="53">
        <f t="shared" si="9"/>
        <v>4600000</v>
      </c>
    </row>
  </sheetData>
  <mergeCells count="4">
    <mergeCell ref="F13:J13"/>
    <mergeCell ref="B8:M8"/>
    <mergeCell ref="B9:M9"/>
    <mergeCell ref="B10:M10"/>
  </mergeCells>
  <printOptions/>
  <pageMargins left="1.33" right="0.33" top="1.2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gyorfi.maria</dc:creator>
  <cp:keywords/>
  <dc:description/>
  <cp:lastModifiedBy>gyorfi.maria</cp:lastModifiedBy>
  <cp:lastPrinted>2010-08-13T08:49:56Z</cp:lastPrinted>
  <dcterms:created xsi:type="dcterms:W3CDTF">2010-08-11T07:33:06Z</dcterms:created>
  <dcterms:modified xsi:type="dcterms:W3CDTF">2010-08-13T08:53:05Z</dcterms:modified>
  <cp:category/>
  <cp:version/>
  <cp:contentType/>
  <cp:contentStatus/>
</cp:coreProperties>
</file>