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firstSheet="2" activeTab="2"/>
  </bookViews>
  <sheets>
    <sheet name="program initial" sheetId="1" state="hidden" r:id="rId1"/>
    <sheet name="program 22 ian" sheetId="2" state="hidden" r:id="rId2"/>
    <sheet name="influente mai" sheetId="3" r:id="rId3"/>
    <sheet name="29 ianuarie" sheetId="4" state="hidden" r:id="rId4"/>
    <sheet name="program 28 ian" sheetId="5" state="hidden" r:id="rId5"/>
  </sheets>
  <definedNames/>
  <calcPr fullCalcOnLoad="1"/>
</workbook>
</file>

<file path=xl/sharedStrings.xml><?xml version="1.0" encoding="utf-8"?>
<sst xmlns="http://schemas.openxmlformats.org/spreadsheetml/2006/main" count="952" uniqueCount="133">
  <si>
    <t xml:space="preserve">      ROMÂNIA                                                       JUDEŢUL MUREŞ                                            CONSILIUL JUDEŢEAN</t>
  </si>
  <si>
    <t>PROGRAMUL</t>
  </si>
  <si>
    <r>
      <t xml:space="preserve">              lucrărilor de drumuri din </t>
    </r>
    <r>
      <rPr>
        <b/>
        <sz val="10"/>
        <rFont val="Arial"/>
        <family val="2"/>
      </rPr>
      <t xml:space="preserve">fonduri bugetare </t>
    </r>
    <r>
      <rPr>
        <sz val="10"/>
        <rFont val="Arial"/>
        <family val="2"/>
      </rPr>
      <t>pe anul 2008</t>
    </r>
  </si>
  <si>
    <t>mii lei</t>
  </si>
  <si>
    <t>Nr. Crt.</t>
  </si>
  <si>
    <t>Capitol de cheltuieli                               Denumire obiectiv sau lucrare</t>
  </si>
  <si>
    <t>U.M.</t>
  </si>
  <si>
    <t>Fizic</t>
  </si>
  <si>
    <t>Valoric</t>
  </si>
  <si>
    <t>I.</t>
  </si>
  <si>
    <t>CHELTUIELI CURENTE, din care:</t>
  </si>
  <si>
    <t>A.</t>
  </si>
  <si>
    <t>Servicii pregătitoare aferente întreţinerii şi reparării drumurilor publice</t>
  </si>
  <si>
    <t>A.1.</t>
  </si>
  <si>
    <t>Gestionarea drumurilor publice</t>
  </si>
  <si>
    <t>A.1.1.</t>
  </si>
  <si>
    <t>Cadastrul drumurilor publice</t>
  </si>
  <si>
    <t>A.1.6.3.</t>
  </si>
  <si>
    <t>Gestionarea traficului rutier</t>
  </si>
  <si>
    <t>A.2.</t>
  </si>
  <si>
    <t>Întocmirea documentaţiilor tehnico - economice</t>
  </si>
  <si>
    <t>A.4.</t>
  </si>
  <si>
    <t>Studii, cercetări, experimentări</t>
  </si>
  <si>
    <t>A.5.</t>
  </si>
  <si>
    <t>Coordonarea dezvoltării unitare a drumurilor publice</t>
  </si>
  <si>
    <t>B.</t>
  </si>
  <si>
    <t>Lucrări şi servicii privind întreţinerea curentă a drumurilor publice</t>
  </si>
  <si>
    <t>101.</t>
  </si>
  <si>
    <t>Întreţinerea curentă pe timp de vară</t>
  </si>
  <si>
    <t>101.1.1.</t>
  </si>
  <si>
    <t>Plombări</t>
  </si>
  <si>
    <t>101.1.3.</t>
  </si>
  <si>
    <t>Întreţinerea pavajelor</t>
  </si>
  <si>
    <t>101.1.5.</t>
  </si>
  <si>
    <t>Întreţinerea drumurilor pietruite</t>
  </si>
  <si>
    <t>101.1.6.</t>
  </si>
  <si>
    <t>Întreţinerea drumurilor de pământ</t>
  </si>
  <si>
    <t>101.2.1.</t>
  </si>
  <si>
    <t>101.2.2.</t>
  </si>
  <si>
    <t>Asigurarea scurgerii apelor</t>
  </si>
  <si>
    <t>101.2.3.</t>
  </si>
  <si>
    <t>Întreţinerea mijloacelor pentru siguranţa circulaţiei rutiere</t>
  </si>
  <si>
    <t>102.</t>
  </si>
  <si>
    <t>Întreţinerea curentă pe timp de iarnă</t>
  </si>
  <si>
    <t>C.</t>
  </si>
  <si>
    <t>Lucrări şi servicii privind întreţinerea periodică a drumurilor publice</t>
  </si>
  <si>
    <t>km</t>
  </si>
  <si>
    <t>103.</t>
  </si>
  <si>
    <t>Tratamente bituminoase</t>
  </si>
  <si>
    <t>105.</t>
  </si>
  <si>
    <t>Covoare bituminoase</t>
  </si>
  <si>
    <t>106.</t>
  </si>
  <si>
    <t>Reciclare în situ a îmbrăcămintei asfaltice</t>
  </si>
  <si>
    <t>107.</t>
  </si>
  <si>
    <t>Siguranţa rutieră</t>
  </si>
  <si>
    <t>110.</t>
  </si>
  <si>
    <t>Pietruirea drumurilor de pământ</t>
  </si>
  <si>
    <t>111.</t>
  </si>
  <si>
    <t>Protejerea corpului şi a platformei drumului</t>
  </si>
  <si>
    <t>111.8</t>
  </si>
  <si>
    <t>Întreţinerea drumurilor pietruite cu adaos cu material pietros până la 600 mc/km</t>
  </si>
  <si>
    <t>D.</t>
  </si>
  <si>
    <t>Lucrări privind reparaţii curente la drumurile publice</t>
  </si>
  <si>
    <t>113.</t>
  </si>
  <si>
    <t>Lucrări accidentale</t>
  </si>
  <si>
    <t>114.</t>
  </si>
  <si>
    <t>Îmbrăcăminte bituminoasă uşoară</t>
  </si>
  <si>
    <t>115.</t>
  </si>
  <si>
    <t>Ranforsări ale sistemelor rutiere</t>
  </si>
  <si>
    <t>118.</t>
  </si>
  <si>
    <t>Reparaţii curente la poduri</t>
  </si>
  <si>
    <t>buc</t>
  </si>
  <si>
    <t>E.</t>
  </si>
  <si>
    <t>Reparaţii capitale la drumurile publice</t>
  </si>
  <si>
    <t>121.</t>
  </si>
  <si>
    <t>Reabilitări ale sistemelor rutiere</t>
  </si>
  <si>
    <t>122.</t>
  </si>
  <si>
    <t xml:space="preserve">Consolidări şi reabilitări de poduri </t>
  </si>
  <si>
    <t>TOTAL</t>
  </si>
  <si>
    <t>DIRECTOR EXECUTIV</t>
  </si>
  <si>
    <t>ing. Bochiş Nicoleta</t>
  </si>
  <si>
    <t>Întreţinerea platformei drumului</t>
  </si>
  <si>
    <t>1.</t>
  </si>
  <si>
    <t>DJ 154A, peste râul Mureş, km 25+838</t>
  </si>
  <si>
    <t>101.2.4.</t>
  </si>
  <si>
    <t>Asigurarea esteticii rutiere a drumurilor</t>
  </si>
  <si>
    <t>DJ 106 Apld- Sighişoara</t>
  </si>
  <si>
    <t>DJ 151 A Şăulia  - Band</t>
  </si>
  <si>
    <t>DJ 153 H Ibăneşti - hodac - Toaca</t>
  </si>
  <si>
    <t xml:space="preserve">DJ 135 A Viforoasa  - Hodoşa </t>
  </si>
  <si>
    <t>DJ 153 Reghin - Eremitu - Sovata</t>
  </si>
  <si>
    <t>DJ 153 A Ernei - Eremitu</t>
  </si>
  <si>
    <t>DJ 153 B Dumbrăvioara  - Fărăgău</t>
  </si>
  <si>
    <t>DJ 154 J Breaza  - Voivodeni</t>
  </si>
  <si>
    <t>DJ 106 Apold - Sighişoara</t>
  </si>
  <si>
    <t>DJ 142 T-veni  - Bălăuşeri</t>
  </si>
  <si>
    <t>DJ 154 H Băla</t>
  </si>
  <si>
    <t>DJ 151 C Zau de Cîmpie - Valea Largă</t>
  </si>
  <si>
    <t>DJ 151 B Bahnea  -Cund</t>
  </si>
  <si>
    <t>DJ 154 A Reghin - Ruşii Munţi - Deda</t>
  </si>
  <si>
    <t>buc.</t>
  </si>
  <si>
    <r>
      <t xml:space="preserve">              lucrărilor de drumuri judeţene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pe anul 2008</t>
    </r>
  </si>
  <si>
    <t>DJ 133 Mureni - Archita</t>
  </si>
  <si>
    <t>DJ 134 Fîntînele - Veţca</t>
  </si>
  <si>
    <t>DJ 107 D Herepea</t>
  </si>
  <si>
    <t>DJ 142 A Găneşti  - Băgaciu</t>
  </si>
  <si>
    <t>DJ 153 C Reghin - Lăpuşna</t>
  </si>
  <si>
    <t>DJ 151 A Grebeniş - Band</t>
  </si>
  <si>
    <t>DJ 154B Vălenii de Mureş - Vătava</t>
  </si>
  <si>
    <t>DJ 135 C DN 13 - Corunca</t>
  </si>
  <si>
    <t>ANEXA 7</t>
  </si>
  <si>
    <t>107G Alba  - Cecălaca  - Luduş</t>
  </si>
  <si>
    <t>DJ 135 Tg. Mureş - Miercurea Nirajului</t>
  </si>
  <si>
    <t>DJ 142A Găneşti - Băgaciu</t>
  </si>
  <si>
    <t>DJ 151D Ungheni - Acăţari - Tîmpa</t>
  </si>
  <si>
    <t>DJ 152B Şăulia  - Pogăceaua - Pr. Crucii</t>
  </si>
  <si>
    <t>DJ 153F Nandra - Bichiş - Ozd</t>
  </si>
  <si>
    <t>DJ 154G Lechincioara - Şincai</t>
  </si>
  <si>
    <t>DJ 173 Lim.jud. BN  - Crăieşti - Rîciu</t>
  </si>
  <si>
    <t>DJ 143 Daneş - Criş</t>
  </si>
  <si>
    <t>DJ 151B Căpîlna de Sus - Bahnea</t>
  </si>
  <si>
    <t xml:space="preserve">km </t>
  </si>
  <si>
    <t>DJ 135 A Viforoasa  - Hodoşa - Sîmbriaş</t>
  </si>
  <si>
    <t>Pitruirea drumurilor din pământ</t>
  </si>
  <si>
    <t>DJ 162A Cozma  - lim. jud. BN</t>
  </si>
  <si>
    <t>DJ 154E Reghin  - Solovăstru - Gurghiu</t>
  </si>
  <si>
    <t>DJ 153G Sînger - Papiu</t>
  </si>
  <si>
    <t>DJ 142D Botorca  - Deleni</t>
  </si>
  <si>
    <t>lei</t>
  </si>
  <si>
    <t>Influenţe</t>
  </si>
  <si>
    <t>Prog. rectificat</t>
  </si>
  <si>
    <t>ANEXA 6</t>
  </si>
  <si>
    <t xml:space="preserve">      ROMÂNIA                                                          JUDEŢUL MUREŞ                                            CONSILIUL JUDEŢEAN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</si>
</sst>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#,##0.0"/>
    <numFmt numFmtId="166" formatCode="#,##0.000"/>
    <numFmt numFmtId="167" formatCode="0.000"/>
    <numFmt numFmtId="168" formatCode="0.0000"/>
    <numFmt numFmtId="169" formatCode="_-* #,##0.0\ _l_e_i_-;\-* #,##0.0\ _l_e_i_-;_-* &quot;-&quot;??\ _l_e_i_-;_-@_-"/>
    <numFmt numFmtId="170" formatCode="_-* #,##0\ _l_e_i_-;\-* #,##0\ _l_e_i_-;_-* &quot;-&quot;??\ _l_e_i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left" vertical="distributed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distributed"/>
    </xf>
    <xf numFmtId="3" fontId="1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vertical="distributed"/>
    </xf>
    <xf numFmtId="3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distributed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vertical="distributed"/>
    </xf>
    <xf numFmtId="0" fontId="1" fillId="3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distributed"/>
    </xf>
    <xf numFmtId="3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 vertical="distributed"/>
    </xf>
    <xf numFmtId="0" fontId="0" fillId="0" borderId="3" xfId="0" applyBorder="1" applyAlignment="1">
      <alignment horizontal="left" vertical="distributed"/>
    </xf>
    <xf numFmtId="3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3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" fontId="5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3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2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3" fontId="5" fillId="3" borderId="1" xfId="0" applyNumberFormat="1" applyFont="1" applyFill="1" applyBorder="1" applyAlignment="1">
      <alignment horizontal="center"/>
    </xf>
    <xf numFmtId="170" fontId="0" fillId="0" borderId="1" xfId="18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170" fontId="1" fillId="2" borderId="1" xfId="18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170" fontId="0" fillId="0" borderId="1" xfId="18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distributed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3">
      <pane xSplit="1" ySplit="8" topLeftCell="B11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10" sqref="J10"/>
    </sheetView>
  </sheetViews>
  <sheetFormatPr defaultColWidth="9.140625" defaultRowHeight="12.75"/>
  <cols>
    <col min="1" max="1" width="7.00390625" style="2" customWidth="1"/>
    <col min="2" max="2" width="39.00390625" style="2" customWidth="1"/>
    <col min="3" max="3" width="9.140625" style="2" customWidth="1"/>
    <col min="4" max="4" width="11.28125" style="2" customWidth="1"/>
    <col min="5" max="5" width="18.28125" style="2" customWidth="1"/>
  </cols>
  <sheetData>
    <row r="1" spans="1:2" ht="38.25" customHeight="1">
      <c r="A1" s="96" t="s">
        <v>0</v>
      </c>
      <c r="B1" s="96"/>
    </row>
    <row r="2" ht="12.75">
      <c r="B2" s="1"/>
    </row>
    <row r="3" spans="1:5" ht="12.75">
      <c r="A3" s="97" t="s">
        <v>1</v>
      </c>
      <c r="B3" s="97"/>
      <c r="C3" s="97"/>
      <c r="D3" s="97"/>
      <c r="E3" s="97"/>
    </row>
    <row r="4" spans="1:5" ht="12.75">
      <c r="A4" s="98" t="s">
        <v>2</v>
      </c>
      <c r="B4" s="98"/>
      <c r="C4" s="98"/>
      <c r="D4" s="98"/>
      <c r="E4" s="98"/>
    </row>
    <row r="5" ht="12.75">
      <c r="B5" s="3"/>
    </row>
    <row r="6" ht="12.75">
      <c r="E6" s="2" t="s">
        <v>3</v>
      </c>
    </row>
    <row r="7" spans="1:5" s="6" customFormat="1" ht="25.5">
      <c r="A7" s="4" t="s">
        <v>4</v>
      </c>
      <c r="B7" s="4" t="s">
        <v>5</v>
      </c>
      <c r="C7" s="5" t="s">
        <v>6</v>
      </c>
      <c r="D7" s="5" t="s">
        <v>7</v>
      </c>
      <c r="E7" s="5" t="s">
        <v>8</v>
      </c>
    </row>
    <row r="8" spans="1:5" ht="12.75">
      <c r="A8" s="5">
        <v>0</v>
      </c>
      <c r="B8" s="5">
        <v>1</v>
      </c>
      <c r="C8" s="5">
        <v>2</v>
      </c>
      <c r="D8" s="5">
        <v>3</v>
      </c>
      <c r="E8" s="5">
        <v>4</v>
      </c>
    </row>
    <row r="9" spans="1:5" s="6" customFormat="1" ht="12.75">
      <c r="A9" s="7" t="s">
        <v>9</v>
      </c>
      <c r="B9" s="8" t="s">
        <v>10</v>
      </c>
      <c r="C9" s="7"/>
      <c r="D9" s="7"/>
      <c r="E9" s="26">
        <f>E10+E17+E28+E58+E73</f>
        <v>11581</v>
      </c>
    </row>
    <row r="10" spans="1:5" s="6" customFormat="1" ht="25.5">
      <c r="A10" s="9" t="s">
        <v>11</v>
      </c>
      <c r="B10" s="10" t="s">
        <v>12</v>
      </c>
      <c r="C10" s="9"/>
      <c r="D10" s="9"/>
      <c r="E10" s="11">
        <f>E11+E12+E13+E14+E15+E16</f>
        <v>600</v>
      </c>
    </row>
    <row r="11" spans="1:5" s="14" customFormat="1" ht="12.75">
      <c r="A11" s="12" t="s">
        <v>13</v>
      </c>
      <c r="B11" s="13" t="s">
        <v>14</v>
      </c>
      <c r="C11" s="12"/>
      <c r="D11" s="12"/>
      <c r="E11" s="12">
        <v>100</v>
      </c>
    </row>
    <row r="12" spans="1:5" ht="12.75">
      <c r="A12" s="15" t="s">
        <v>15</v>
      </c>
      <c r="B12" s="16" t="s">
        <v>16</v>
      </c>
      <c r="C12" s="15"/>
      <c r="D12" s="15"/>
      <c r="E12" s="15">
        <v>0</v>
      </c>
    </row>
    <row r="13" spans="1:5" ht="12.75">
      <c r="A13" s="15" t="s">
        <v>17</v>
      </c>
      <c r="B13" s="16" t="s">
        <v>18</v>
      </c>
      <c r="C13" s="15"/>
      <c r="D13" s="15"/>
      <c r="E13" s="15">
        <v>0</v>
      </c>
    </row>
    <row r="14" spans="1:5" s="14" customFormat="1" ht="25.5">
      <c r="A14" s="12" t="s">
        <v>19</v>
      </c>
      <c r="B14" s="17" t="s">
        <v>20</v>
      </c>
      <c r="C14" s="12"/>
      <c r="D14" s="12"/>
      <c r="E14" s="18">
        <v>400</v>
      </c>
    </row>
    <row r="15" spans="1:5" ht="12.75">
      <c r="A15" s="15" t="s">
        <v>21</v>
      </c>
      <c r="B15" s="16" t="s">
        <v>22</v>
      </c>
      <c r="C15" s="15"/>
      <c r="D15" s="15"/>
      <c r="E15" s="15">
        <v>50</v>
      </c>
    </row>
    <row r="16" spans="1:5" ht="25.5">
      <c r="A16" s="15" t="s">
        <v>23</v>
      </c>
      <c r="B16" s="19" t="s">
        <v>24</v>
      </c>
      <c r="C16" s="15"/>
      <c r="D16" s="15"/>
      <c r="E16" s="15">
        <v>50</v>
      </c>
    </row>
    <row r="17" spans="1:5" s="6" customFormat="1" ht="25.5">
      <c r="A17" s="9" t="s">
        <v>25</v>
      </c>
      <c r="B17" s="10" t="s">
        <v>26</v>
      </c>
      <c r="C17" s="9"/>
      <c r="D17" s="9"/>
      <c r="E17" s="11">
        <f>E18+E27</f>
        <v>2650</v>
      </c>
    </row>
    <row r="18" spans="1:5" ht="12.75">
      <c r="A18" s="20" t="s">
        <v>27</v>
      </c>
      <c r="B18" s="21" t="s">
        <v>28</v>
      </c>
      <c r="C18" s="20"/>
      <c r="D18" s="20"/>
      <c r="E18" s="22">
        <f>E19+E20+E21+E23+E24+E25+E26</f>
        <v>1350</v>
      </c>
    </row>
    <row r="19" spans="1:5" ht="12.75">
      <c r="A19" s="15" t="s">
        <v>29</v>
      </c>
      <c r="B19" s="16" t="s">
        <v>30</v>
      </c>
      <c r="C19" s="15"/>
      <c r="D19" s="15"/>
      <c r="E19" s="23">
        <v>800</v>
      </c>
    </row>
    <row r="20" spans="1:5" ht="12.75">
      <c r="A20" s="15" t="s">
        <v>31</v>
      </c>
      <c r="B20" s="16" t="s">
        <v>32</v>
      </c>
      <c r="C20" s="15"/>
      <c r="D20" s="15"/>
      <c r="E20" s="15">
        <v>200</v>
      </c>
    </row>
    <row r="21" spans="1:5" ht="12.75">
      <c r="A21" s="15" t="s">
        <v>33</v>
      </c>
      <c r="B21" s="16" t="s">
        <v>34</v>
      </c>
      <c r="C21" s="15"/>
      <c r="D21" s="15"/>
      <c r="E21" s="23">
        <v>100</v>
      </c>
    </row>
    <row r="22" spans="1:5" ht="12.75" customHeight="1" hidden="1">
      <c r="A22" s="15" t="s">
        <v>35</v>
      </c>
      <c r="B22" s="16" t="s">
        <v>36</v>
      </c>
      <c r="C22" s="15"/>
      <c r="D22" s="15"/>
      <c r="E22" s="15"/>
    </row>
    <row r="23" spans="1:5" ht="12.75">
      <c r="A23" s="15" t="s">
        <v>37</v>
      </c>
      <c r="B23" s="16" t="s">
        <v>81</v>
      </c>
      <c r="C23" s="15"/>
      <c r="D23" s="15"/>
      <c r="E23" s="23">
        <v>0</v>
      </c>
    </row>
    <row r="24" spans="1:5" ht="12.75">
      <c r="A24" s="15" t="s">
        <v>38</v>
      </c>
      <c r="B24" s="16" t="s">
        <v>39</v>
      </c>
      <c r="C24" s="15"/>
      <c r="D24" s="15"/>
      <c r="E24" s="15">
        <v>150</v>
      </c>
    </row>
    <row r="25" spans="1:5" ht="25.5">
      <c r="A25" s="15" t="s">
        <v>40</v>
      </c>
      <c r="B25" s="19" t="s">
        <v>41</v>
      </c>
      <c r="C25" s="15"/>
      <c r="D25" s="15"/>
      <c r="E25" s="15">
        <v>50</v>
      </c>
    </row>
    <row r="26" spans="1:5" ht="12.75">
      <c r="A26" s="15" t="s">
        <v>84</v>
      </c>
      <c r="B26" s="19" t="s">
        <v>85</v>
      </c>
      <c r="C26" s="15"/>
      <c r="D26" s="15"/>
      <c r="E26" s="15">
        <v>50</v>
      </c>
    </row>
    <row r="27" spans="1:5" ht="12.75">
      <c r="A27" s="20" t="s">
        <v>42</v>
      </c>
      <c r="B27" s="21" t="s">
        <v>43</v>
      </c>
      <c r="C27" s="20"/>
      <c r="D27" s="20"/>
      <c r="E27" s="22">
        <v>1300</v>
      </c>
    </row>
    <row r="28" spans="1:5" s="6" customFormat="1" ht="25.5">
      <c r="A28" s="9" t="s">
        <v>44</v>
      </c>
      <c r="B28" s="10" t="s">
        <v>45</v>
      </c>
      <c r="C28" s="9" t="s">
        <v>46</v>
      </c>
      <c r="D28" s="9"/>
      <c r="E28" s="11">
        <f>E29+E39+E48+E49+E50+E51</f>
        <v>3881</v>
      </c>
    </row>
    <row r="29" spans="1:5" ht="12.75">
      <c r="A29" s="20" t="s">
        <v>47</v>
      </c>
      <c r="B29" s="21" t="s">
        <v>48</v>
      </c>
      <c r="C29" s="20" t="s">
        <v>46</v>
      </c>
      <c r="D29" s="44">
        <f>D30+D31+D32+D33+D34+D35+D36+D37+D38</f>
        <v>23.09</v>
      </c>
      <c r="E29" s="22">
        <f>E30+E31+E32+E33+E34+E35+E36+E37+E38</f>
        <v>930</v>
      </c>
    </row>
    <row r="30" spans="1:5" s="31" customFormat="1" ht="12.75">
      <c r="A30" s="28">
        <v>1</v>
      </c>
      <c r="B30" s="29" t="s">
        <v>86</v>
      </c>
      <c r="C30" s="28" t="s">
        <v>46</v>
      </c>
      <c r="D30" s="28">
        <v>1.62</v>
      </c>
      <c r="E30" s="30">
        <v>65</v>
      </c>
    </row>
    <row r="31" spans="1:5" s="31" customFormat="1" ht="12.75">
      <c r="A31" s="28">
        <v>2</v>
      </c>
      <c r="B31" s="29" t="s">
        <v>87</v>
      </c>
      <c r="C31" s="28" t="s">
        <v>46</v>
      </c>
      <c r="D31" s="42">
        <v>2.1</v>
      </c>
      <c r="E31" s="30">
        <v>85</v>
      </c>
    </row>
    <row r="32" spans="1:5" s="31" customFormat="1" ht="12.75">
      <c r="A32" s="28">
        <v>3</v>
      </c>
      <c r="B32" s="29" t="s">
        <v>88</v>
      </c>
      <c r="C32" s="28" t="s">
        <v>46</v>
      </c>
      <c r="D32" s="42">
        <v>1.5</v>
      </c>
      <c r="E32" s="30">
        <v>60</v>
      </c>
    </row>
    <row r="33" spans="1:5" s="31" customFormat="1" ht="12.75">
      <c r="A33" s="28">
        <v>4</v>
      </c>
      <c r="B33" s="29" t="s">
        <v>99</v>
      </c>
      <c r="C33" s="28" t="s">
        <v>46</v>
      </c>
      <c r="D33" s="42">
        <v>3</v>
      </c>
      <c r="E33" s="30">
        <v>120</v>
      </c>
    </row>
    <row r="34" spans="1:5" s="31" customFormat="1" ht="12.75">
      <c r="A34" s="28">
        <v>5</v>
      </c>
      <c r="B34" s="29" t="s">
        <v>89</v>
      </c>
      <c r="C34" s="28" t="s">
        <v>46</v>
      </c>
      <c r="D34" s="42">
        <v>4</v>
      </c>
      <c r="E34" s="30">
        <v>160</v>
      </c>
    </row>
    <row r="35" spans="1:5" s="31" customFormat="1" ht="12.75">
      <c r="A35" s="28">
        <v>6</v>
      </c>
      <c r="B35" s="29" t="s">
        <v>90</v>
      </c>
      <c r="C35" s="28" t="s">
        <v>46</v>
      </c>
      <c r="D35" s="42">
        <v>4</v>
      </c>
      <c r="E35" s="30">
        <v>160</v>
      </c>
    </row>
    <row r="36" spans="1:5" s="31" customFormat="1" ht="12.75">
      <c r="A36" s="28">
        <v>7</v>
      </c>
      <c r="B36" s="29" t="s">
        <v>91</v>
      </c>
      <c r="C36" s="28" t="s">
        <v>46</v>
      </c>
      <c r="D36" s="42">
        <v>1</v>
      </c>
      <c r="E36" s="30">
        <v>40</v>
      </c>
    </row>
    <row r="37" spans="1:5" s="31" customFormat="1" ht="12.75">
      <c r="A37" s="28">
        <v>8</v>
      </c>
      <c r="B37" s="29" t="s">
        <v>92</v>
      </c>
      <c r="C37" s="28" t="s">
        <v>46</v>
      </c>
      <c r="D37" s="28">
        <v>4.17</v>
      </c>
      <c r="E37" s="30">
        <v>170</v>
      </c>
    </row>
    <row r="38" spans="1:5" s="31" customFormat="1" ht="12.75">
      <c r="A38" s="28">
        <v>9</v>
      </c>
      <c r="B38" s="43" t="s">
        <v>93</v>
      </c>
      <c r="C38" s="28" t="s">
        <v>46</v>
      </c>
      <c r="D38" s="42">
        <v>1.7</v>
      </c>
      <c r="E38" s="30">
        <v>70</v>
      </c>
    </row>
    <row r="39" spans="1:5" ht="12.75">
      <c r="A39" s="20" t="s">
        <v>49</v>
      </c>
      <c r="B39" s="21" t="s">
        <v>50</v>
      </c>
      <c r="C39" s="20" t="s">
        <v>46</v>
      </c>
      <c r="D39" s="44">
        <f>D40+D41+D42+D43+D44+D45+D46+D47</f>
        <v>8</v>
      </c>
      <c r="E39" s="22">
        <f>E40+E41+E42+E43+E44+E45+E46+E47</f>
        <v>2751</v>
      </c>
    </row>
    <row r="40" spans="1:5" s="31" customFormat="1" ht="12.75">
      <c r="A40" s="28">
        <v>1</v>
      </c>
      <c r="B40" s="29" t="s">
        <v>94</v>
      </c>
      <c r="C40" s="28" t="s">
        <v>46</v>
      </c>
      <c r="D40" s="42">
        <v>1</v>
      </c>
      <c r="E40" s="30">
        <v>350</v>
      </c>
    </row>
    <row r="41" spans="1:5" s="31" customFormat="1" ht="12.75">
      <c r="A41" s="28">
        <v>2</v>
      </c>
      <c r="B41" s="29" t="s">
        <v>95</v>
      </c>
      <c r="C41" s="28" t="s">
        <v>46</v>
      </c>
      <c r="D41" s="42">
        <v>1</v>
      </c>
      <c r="E41" s="30">
        <v>350</v>
      </c>
    </row>
    <row r="42" spans="1:5" s="31" customFormat="1" ht="12.75">
      <c r="A42" s="28">
        <v>3</v>
      </c>
      <c r="B42" s="29" t="s">
        <v>99</v>
      </c>
      <c r="C42" s="28" t="s">
        <v>46</v>
      </c>
      <c r="D42" s="42">
        <v>1</v>
      </c>
      <c r="E42" s="30">
        <v>350</v>
      </c>
    </row>
    <row r="43" spans="1:5" s="31" customFormat="1" ht="12.75">
      <c r="A43" s="28">
        <v>4</v>
      </c>
      <c r="B43" s="29" t="s">
        <v>96</v>
      </c>
      <c r="C43" s="28" t="s">
        <v>46</v>
      </c>
      <c r="D43" s="42">
        <v>1</v>
      </c>
      <c r="E43" s="30">
        <v>301</v>
      </c>
    </row>
    <row r="44" spans="1:5" s="31" customFormat="1" ht="12.75">
      <c r="A44" s="28">
        <v>5</v>
      </c>
      <c r="B44" s="29" t="s">
        <v>89</v>
      </c>
      <c r="C44" s="28" t="s">
        <v>46</v>
      </c>
      <c r="D44" s="42">
        <v>1</v>
      </c>
      <c r="E44" s="30">
        <v>350</v>
      </c>
    </row>
    <row r="45" spans="1:5" s="31" customFormat="1" ht="12.75">
      <c r="A45" s="28">
        <v>6</v>
      </c>
      <c r="B45" s="29" t="s">
        <v>90</v>
      </c>
      <c r="C45" s="28" t="s">
        <v>46</v>
      </c>
      <c r="D45" s="42">
        <v>1</v>
      </c>
      <c r="E45" s="30">
        <v>350</v>
      </c>
    </row>
    <row r="46" spans="1:5" s="31" customFormat="1" ht="11.25" customHeight="1">
      <c r="A46" s="28">
        <v>7</v>
      </c>
      <c r="B46" s="29" t="s">
        <v>92</v>
      </c>
      <c r="C46" s="28" t="s">
        <v>46</v>
      </c>
      <c r="D46" s="42">
        <v>1</v>
      </c>
      <c r="E46" s="30">
        <v>350</v>
      </c>
    </row>
    <row r="47" spans="1:5" s="31" customFormat="1" ht="12.75">
      <c r="A47" s="28">
        <v>8</v>
      </c>
      <c r="B47" s="43" t="s">
        <v>93</v>
      </c>
      <c r="C47" s="28" t="s">
        <v>46</v>
      </c>
      <c r="D47" s="42">
        <v>1</v>
      </c>
      <c r="E47" s="30">
        <v>350</v>
      </c>
    </row>
    <row r="48" spans="1:5" ht="12.75">
      <c r="A48" s="20" t="s">
        <v>51</v>
      </c>
      <c r="B48" s="21" t="s">
        <v>52</v>
      </c>
      <c r="C48" s="20" t="s">
        <v>46</v>
      </c>
      <c r="D48" s="20">
        <v>0</v>
      </c>
      <c r="E48" s="20">
        <v>0</v>
      </c>
    </row>
    <row r="49" spans="1:5" ht="12.75">
      <c r="A49" s="20" t="s">
        <v>53</v>
      </c>
      <c r="B49" s="21" t="s">
        <v>54</v>
      </c>
      <c r="C49" s="20" t="s">
        <v>46</v>
      </c>
      <c r="D49" s="20"/>
      <c r="E49" s="20">
        <v>100</v>
      </c>
    </row>
    <row r="50" spans="1:5" ht="12.75">
      <c r="A50" s="20" t="s">
        <v>55</v>
      </c>
      <c r="B50" s="21" t="s">
        <v>56</v>
      </c>
      <c r="C50" s="20" t="s">
        <v>46</v>
      </c>
      <c r="D50" s="20">
        <v>0</v>
      </c>
      <c r="E50" s="22">
        <v>0</v>
      </c>
    </row>
    <row r="51" spans="1:5" ht="25.5">
      <c r="A51" s="20" t="s">
        <v>57</v>
      </c>
      <c r="B51" s="24" t="s">
        <v>58</v>
      </c>
      <c r="C51" s="20" t="s">
        <v>46</v>
      </c>
      <c r="D51" s="20"/>
      <c r="E51" s="20">
        <v>100</v>
      </c>
    </row>
    <row r="52" spans="1:5" ht="25.5">
      <c r="A52" s="15" t="s">
        <v>59</v>
      </c>
      <c r="B52" s="19" t="s">
        <v>60</v>
      </c>
      <c r="C52" s="15" t="s">
        <v>46</v>
      </c>
      <c r="D52" s="15"/>
      <c r="E52" s="23">
        <v>100</v>
      </c>
    </row>
    <row r="53" spans="1:6" ht="12.75" hidden="1">
      <c r="A53" s="35"/>
      <c r="B53" s="37"/>
      <c r="C53" s="35"/>
      <c r="D53" s="35"/>
      <c r="E53" s="39"/>
      <c r="F53" s="40"/>
    </row>
    <row r="54" spans="1:6" ht="12.75" hidden="1">
      <c r="A54" s="32"/>
      <c r="B54" s="33"/>
      <c r="C54" s="32"/>
      <c r="D54" s="32"/>
      <c r="E54" s="34"/>
      <c r="F54" s="40"/>
    </row>
    <row r="55" spans="1:6" ht="12.75" hidden="1">
      <c r="A55" s="32"/>
      <c r="B55" s="33"/>
      <c r="C55" s="32"/>
      <c r="D55" s="32"/>
      <c r="E55" s="34"/>
      <c r="F55" s="40"/>
    </row>
    <row r="56" spans="1:6" ht="12.75" hidden="1">
      <c r="A56" s="36"/>
      <c r="B56" s="38"/>
      <c r="C56" s="36"/>
      <c r="D56" s="36"/>
      <c r="E56" s="41"/>
      <c r="F56" s="40"/>
    </row>
    <row r="57" spans="1:6" ht="12.75">
      <c r="A57" s="5">
        <v>0</v>
      </c>
      <c r="B57" s="4">
        <v>1</v>
      </c>
      <c r="C57" s="5">
        <v>2</v>
      </c>
      <c r="D57" s="5">
        <v>3</v>
      </c>
      <c r="E57" s="45">
        <v>4</v>
      </c>
      <c r="F57" s="40"/>
    </row>
    <row r="58" spans="1:5" ht="25.5">
      <c r="A58" s="9" t="s">
        <v>61</v>
      </c>
      <c r="B58" s="10" t="s">
        <v>62</v>
      </c>
      <c r="C58" s="9"/>
      <c r="D58" s="9"/>
      <c r="E58" s="11">
        <f>E59+E60+E67+E72</f>
        <v>2650</v>
      </c>
    </row>
    <row r="59" spans="1:5" ht="12.75">
      <c r="A59" s="20" t="s">
        <v>63</v>
      </c>
      <c r="B59" s="21" t="s">
        <v>64</v>
      </c>
      <c r="C59" s="20"/>
      <c r="D59" s="20"/>
      <c r="E59" s="22">
        <v>150</v>
      </c>
    </row>
    <row r="60" spans="1:5" ht="13.5" customHeight="1">
      <c r="A60" s="20" t="s">
        <v>65</v>
      </c>
      <c r="B60" s="21" t="s">
        <v>66</v>
      </c>
      <c r="C60" s="20" t="s">
        <v>46</v>
      </c>
      <c r="D60" s="44">
        <f>D61+D62+D63+D64+D65</f>
        <v>5</v>
      </c>
      <c r="E60" s="22">
        <f>E61+E62+E63+E64+E65</f>
        <v>2500</v>
      </c>
    </row>
    <row r="61" spans="1:5" s="31" customFormat="1" ht="15" customHeight="1">
      <c r="A61" s="28">
        <v>1</v>
      </c>
      <c r="B61" s="29" t="s">
        <v>97</v>
      </c>
      <c r="C61" s="28" t="s">
        <v>46</v>
      </c>
      <c r="D61" s="42">
        <v>1</v>
      </c>
      <c r="E61" s="30">
        <v>500</v>
      </c>
    </row>
    <row r="62" spans="1:5" s="31" customFormat="1" ht="12.75" customHeight="1">
      <c r="A62" s="28">
        <v>2</v>
      </c>
      <c r="B62" s="29" t="s">
        <v>98</v>
      </c>
      <c r="C62" s="28" t="s">
        <v>46</v>
      </c>
      <c r="D62" s="42">
        <v>1</v>
      </c>
      <c r="E62" s="30">
        <v>500</v>
      </c>
    </row>
    <row r="63" spans="1:5" s="31" customFormat="1" ht="15.75" customHeight="1">
      <c r="A63" s="28">
        <v>3</v>
      </c>
      <c r="B63" s="29" t="s">
        <v>99</v>
      </c>
      <c r="C63" s="28" t="s">
        <v>46</v>
      </c>
      <c r="D63" s="42">
        <v>1</v>
      </c>
      <c r="E63" s="30">
        <v>500</v>
      </c>
    </row>
    <row r="64" spans="1:5" s="31" customFormat="1" ht="13.5" customHeight="1">
      <c r="A64" s="28">
        <v>4</v>
      </c>
      <c r="B64" s="29" t="s">
        <v>89</v>
      </c>
      <c r="C64" s="28" t="s">
        <v>46</v>
      </c>
      <c r="D64" s="42">
        <v>1</v>
      </c>
      <c r="E64" s="30">
        <v>500</v>
      </c>
    </row>
    <row r="65" spans="1:5" s="31" customFormat="1" ht="12.75" customHeight="1">
      <c r="A65" s="28">
        <v>5</v>
      </c>
      <c r="B65" s="43" t="s">
        <v>93</v>
      </c>
      <c r="C65" s="28" t="s">
        <v>46</v>
      </c>
      <c r="D65" s="42">
        <v>1</v>
      </c>
      <c r="E65" s="30">
        <v>500</v>
      </c>
    </row>
    <row r="66" spans="1:5" s="31" customFormat="1" ht="12.75" hidden="1">
      <c r="A66" s="28"/>
      <c r="B66" s="29"/>
      <c r="C66" s="28"/>
      <c r="D66" s="28"/>
      <c r="E66" s="30"/>
    </row>
    <row r="67" spans="1:5" ht="12.75">
      <c r="A67" s="20" t="s">
        <v>67</v>
      </c>
      <c r="B67" s="21" t="s">
        <v>68</v>
      </c>
      <c r="C67" s="20" t="s">
        <v>46</v>
      </c>
      <c r="D67" s="20">
        <v>0</v>
      </c>
      <c r="E67" s="22">
        <v>0</v>
      </c>
    </row>
    <row r="68" spans="1:5" s="31" customFormat="1" ht="12.75" hidden="1">
      <c r="A68" s="28"/>
      <c r="B68" s="29"/>
      <c r="C68" s="28"/>
      <c r="D68" s="28"/>
      <c r="E68" s="30"/>
    </row>
    <row r="69" spans="1:5" s="31" customFormat="1" ht="12.75" hidden="1">
      <c r="A69" s="28"/>
      <c r="B69" s="29"/>
      <c r="C69" s="28"/>
      <c r="D69" s="28"/>
      <c r="E69" s="30"/>
    </row>
    <row r="70" spans="1:5" s="31" customFormat="1" ht="12.75" hidden="1">
      <c r="A70" s="28"/>
      <c r="B70" s="29"/>
      <c r="C70" s="28"/>
      <c r="D70" s="28"/>
      <c r="E70" s="30"/>
    </row>
    <row r="71" spans="1:5" s="31" customFormat="1" ht="12.75" hidden="1">
      <c r="A71" s="28"/>
      <c r="B71" s="29"/>
      <c r="C71" s="28"/>
      <c r="D71" s="28"/>
      <c r="E71" s="30"/>
    </row>
    <row r="72" spans="1:5" ht="12.75">
      <c r="A72" s="20" t="s">
        <v>69</v>
      </c>
      <c r="B72" s="21" t="s">
        <v>70</v>
      </c>
      <c r="C72" s="20" t="s">
        <v>71</v>
      </c>
      <c r="D72" s="20">
        <v>0</v>
      </c>
      <c r="E72" s="20">
        <v>0</v>
      </c>
    </row>
    <row r="73" spans="1:5" ht="12.75">
      <c r="A73" s="9" t="s">
        <v>72</v>
      </c>
      <c r="B73" s="25" t="s">
        <v>73</v>
      </c>
      <c r="C73" s="9"/>
      <c r="D73" s="9"/>
      <c r="E73" s="11">
        <f>E74+E75</f>
        <v>1800</v>
      </c>
    </row>
    <row r="74" spans="1:5" ht="12.75">
      <c r="A74" s="20" t="s">
        <v>74</v>
      </c>
      <c r="B74" s="21" t="s">
        <v>75</v>
      </c>
      <c r="C74" s="20"/>
      <c r="D74" s="20"/>
      <c r="E74" s="20">
        <v>0</v>
      </c>
    </row>
    <row r="75" spans="1:5" ht="12.75">
      <c r="A75" s="20" t="s">
        <v>76</v>
      </c>
      <c r="B75" s="21" t="s">
        <v>77</v>
      </c>
      <c r="C75" s="20" t="s">
        <v>71</v>
      </c>
      <c r="D75" s="20">
        <v>1</v>
      </c>
      <c r="E75" s="22">
        <v>1800</v>
      </c>
    </row>
    <row r="76" spans="1:5" s="31" customFormat="1" ht="12.75">
      <c r="A76" s="28" t="s">
        <v>82</v>
      </c>
      <c r="B76" s="29" t="s">
        <v>83</v>
      </c>
      <c r="C76" s="28" t="s">
        <v>100</v>
      </c>
      <c r="D76" s="28">
        <v>1</v>
      </c>
      <c r="E76" s="30">
        <v>1800</v>
      </c>
    </row>
    <row r="77" spans="1:5" s="31" customFormat="1" ht="12.75" hidden="1">
      <c r="A77" s="28"/>
      <c r="B77" s="29"/>
      <c r="C77" s="28"/>
      <c r="D77" s="28"/>
      <c r="E77" s="30"/>
    </row>
    <row r="78" spans="1:5" s="31" customFormat="1" ht="12.75" hidden="1">
      <c r="A78" s="28"/>
      <c r="B78" s="29"/>
      <c r="C78" s="28"/>
      <c r="D78" s="28"/>
      <c r="E78" s="30"/>
    </row>
    <row r="79" spans="1:5" ht="12.75">
      <c r="A79" s="7"/>
      <c r="B79" s="8" t="s">
        <v>78</v>
      </c>
      <c r="C79" s="7"/>
      <c r="D79" s="7"/>
      <c r="E79" s="26">
        <f>E10+E17+E28+E58+E73</f>
        <v>11581</v>
      </c>
    </row>
    <row r="80" ht="12.75">
      <c r="B80" s="27"/>
    </row>
    <row r="83" spans="1:5" ht="12.75">
      <c r="A83" s="95" t="s">
        <v>79</v>
      </c>
      <c r="B83" s="95"/>
      <c r="C83" s="95"/>
      <c r="D83" s="95"/>
      <c r="E83" s="95"/>
    </row>
    <row r="84" spans="1:5" ht="12.75">
      <c r="A84" s="95" t="s">
        <v>80</v>
      </c>
      <c r="B84" s="95"/>
      <c r="C84" s="95"/>
      <c r="D84" s="95"/>
      <c r="E84" s="95"/>
    </row>
  </sheetData>
  <mergeCells count="5">
    <mergeCell ref="A84:E84"/>
    <mergeCell ref="A1:B1"/>
    <mergeCell ref="A3:E3"/>
    <mergeCell ref="A4:E4"/>
    <mergeCell ref="A83:E83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pane xSplit="1" ySplit="9" topLeftCell="B61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10" sqref="J10"/>
    </sheetView>
  </sheetViews>
  <sheetFormatPr defaultColWidth="9.140625" defaultRowHeight="12.75"/>
  <cols>
    <col min="1" max="1" width="7.00390625" style="2" customWidth="1"/>
    <col min="2" max="2" width="39.00390625" style="2" customWidth="1"/>
    <col min="3" max="3" width="9.140625" style="2" customWidth="1"/>
    <col min="4" max="4" width="11.28125" style="2" customWidth="1"/>
    <col min="5" max="5" width="18.28125" style="2" customWidth="1"/>
  </cols>
  <sheetData>
    <row r="1" spans="1:5" ht="38.25" customHeight="1">
      <c r="A1" s="96" t="s">
        <v>0</v>
      </c>
      <c r="B1" s="96"/>
      <c r="E1" s="50" t="s">
        <v>110</v>
      </c>
    </row>
    <row r="2" ht="12.75">
      <c r="B2" s="1"/>
    </row>
    <row r="3" spans="1:5" ht="12.75">
      <c r="A3" s="97" t="s">
        <v>1</v>
      </c>
      <c r="B3" s="97"/>
      <c r="C3" s="97"/>
      <c r="D3" s="97"/>
      <c r="E3" s="97"/>
    </row>
    <row r="4" spans="1:5" ht="12.75">
      <c r="A4" s="98" t="s">
        <v>101</v>
      </c>
      <c r="B4" s="98"/>
      <c r="C4" s="98"/>
      <c r="D4" s="98"/>
      <c r="E4" s="98"/>
    </row>
    <row r="5" ht="12.75">
      <c r="B5" s="3"/>
    </row>
    <row r="6" ht="12.75">
      <c r="E6" s="2" t="s">
        <v>3</v>
      </c>
    </row>
    <row r="7" spans="1:5" s="6" customFormat="1" ht="25.5">
      <c r="A7" s="4" t="s">
        <v>4</v>
      </c>
      <c r="B7" s="4" t="s">
        <v>5</v>
      </c>
      <c r="C7" s="5" t="s">
        <v>6</v>
      </c>
      <c r="D7" s="5" t="s">
        <v>7</v>
      </c>
      <c r="E7" s="5" t="s">
        <v>8</v>
      </c>
    </row>
    <row r="8" spans="1:5" ht="12.75">
      <c r="A8" s="5">
        <v>0</v>
      </c>
      <c r="B8" s="5">
        <v>1</v>
      </c>
      <c r="C8" s="5">
        <v>2</v>
      </c>
      <c r="D8" s="5">
        <v>3</v>
      </c>
      <c r="E8" s="5">
        <v>4</v>
      </c>
    </row>
    <row r="9" spans="1:5" s="6" customFormat="1" ht="12.75">
      <c r="A9" s="7" t="s">
        <v>9</v>
      </c>
      <c r="B9" s="8" t="s">
        <v>10</v>
      </c>
      <c r="C9" s="7"/>
      <c r="D9" s="7"/>
      <c r="E9" s="26">
        <f>E10+E17+E28+E61+E89</f>
        <v>15581</v>
      </c>
    </row>
    <row r="10" spans="1:5" s="6" customFormat="1" ht="25.5">
      <c r="A10" s="9" t="s">
        <v>11</v>
      </c>
      <c r="B10" s="10" t="s">
        <v>12</v>
      </c>
      <c r="C10" s="9"/>
      <c r="D10" s="9"/>
      <c r="E10" s="11">
        <f>E11+E12+E13+E14+E15+E16</f>
        <v>600</v>
      </c>
    </row>
    <row r="11" spans="1:5" s="14" customFormat="1" ht="12.75">
      <c r="A11" s="12" t="s">
        <v>13</v>
      </c>
      <c r="B11" s="13" t="s">
        <v>14</v>
      </c>
      <c r="C11" s="12"/>
      <c r="D11" s="12"/>
      <c r="E11" s="12">
        <v>100</v>
      </c>
    </row>
    <row r="12" spans="1:5" ht="12.75" hidden="1">
      <c r="A12" s="15" t="s">
        <v>15</v>
      </c>
      <c r="B12" s="16" t="s">
        <v>16</v>
      </c>
      <c r="C12" s="15"/>
      <c r="D12" s="15"/>
      <c r="E12" s="15">
        <v>0</v>
      </c>
    </row>
    <row r="13" spans="1:5" ht="12.75" hidden="1">
      <c r="A13" s="15" t="s">
        <v>17</v>
      </c>
      <c r="B13" s="16" t="s">
        <v>18</v>
      </c>
      <c r="C13" s="15"/>
      <c r="D13" s="15"/>
      <c r="E13" s="15">
        <v>0</v>
      </c>
    </row>
    <row r="14" spans="1:5" s="14" customFormat="1" ht="25.5">
      <c r="A14" s="12" t="s">
        <v>19</v>
      </c>
      <c r="B14" s="17" t="s">
        <v>20</v>
      </c>
      <c r="C14" s="12"/>
      <c r="D14" s="12"/>
      <c r="E14" s="18">
        <v>400</v>
      </c>
    </row>
    <row r="15" spans="1:5" ht="12.75">
      <c r="A15" s="15" t="s">
        <v>21</v>
      </c>
      <c r="B15" s="16" t="s">
        <v>22</v>
      </c>
      <c r="C15" s="15"/>
      <c r="D15" s="15"/>
      <c r="E15" s="15">
        <v>50</v>
      </c>
    </row>
    <row r="16" spans="1:5" ht="25.5">
      <c r="A16" s="15" t="s">
        <v>23</v>
      </c>
      <c r="B16" s="19" t="s">
        <v>24</v>
      </c>
      <c r="C16" s="15"/>
      <c r="D16" s="15"/>
      <c r="E16" s="15">
        <v>50</v>
      </c>
    </row>
    <row r="17" spans="1:5" s="6" customFormat="1" ht="25.5">
      <c r="A17" s="9" t="s">
        <v>25</v>
      </c>
      <c r="B17" s="10" t="s">
        <v>26</v>
      </c>
      <c r="C17" s="9"/>
      <c r="D17" s="9"/>
      <c r="E17" s="11">
        <f>E18+E27</f>
        <v>2100</v>
      </c>
    </row>
    <row r="18" spans="1:5" ht="12.75">
      <c r="A18" s="20" t="s">
        <v>27</v>
      </c>
      <c r="B18" s="21" t="s">
        <v>28</v>
      </c>
      <c r="C18" s="20"/>
      <c r="D18" s="20"/>
      <c r="E18" s="22">
        <f>E19+E20+E21+E23+E24+E25+E26</f>
        <v>800</v>
      </c>
    </row>
    <row r="19" spans="1:5" ht="12.75">
      <c r="A19" s="15" t="s">
        <v>29</v>
      </c>
      <c r="B19" s="16" t="s">
        <v>30</v>
      </c>
      <c r="C19" s="15"/>
      <c r="D19" s="15"/>
      <c r="E19" s="23">
        <v>800</v>
      </c>
    </row>
    <row r="20" spans="1:5" ht="12.75" hidden="1">
      <c r="A20" s="15" t="s">
        <v>31</v>
      </c>
      <c r="B20" s="16" t="s">
        <v>32</v>
      </c>
      <c r="C20" s="15"/>
      <c r="D20" s="15"/>
      <c r="E20" s="15">
        <v>0</v>
      </c>
    </row>
    <row r="21" spans="1:5" ht="12.75" hidden="1">
      <c r="A21" s="15" t="s">
        <v>33</v>
      </c>
      <c r="B21" s="16" t="s">
        <v>34</v>
      </c>
      <c r="C21" s="15"/>
      <c r="D21" s="15"/>
      <c r="E21" s="23">
        <v>0</v>
      </c>
    </row>
    <row r="22" spans="1:5" ht="12.75" customHeight="1" hidden="1">
      <c r="A22" s="15" t="s">
        <v>35</v>
      </c>
      <c r="B22" s="16" t="s">
        <v>36</v>
      </c>
      <c r="C22" s="15"/>
      <c r="D22" s="15"/>
      <c r="E22" s="15"/>
    </row>
    <row r="23" spans="1:5" ht="12.75" hidden="1">
      <c r="A23" s="15" t="s">
        <v>37</v>
      </c>
      <c r="B23" s="16" t="s">
        <v>81</v>
      </c>
      <c r="C23" s="15"/>
      <c r="D23" s="15"/>
      <c r="E23" s="23">
        <v>0</v>
      </c>
    </row>
    <row r="24" spans="1:5" ht="12.75" hidden="1">
      <c r="A24" s="15" t="s">
        <v>38</v>
      </c>
      <c r="B24" s="16" t="s">
        <v>39</v>
      </c>
      <c r="C24" s="15"/>
      <c r="D24" s="15"/>
      <c r="E24" s="15">
        <v>0</v>
      </c>
    </row>
    <row r="25" spans="1:5" ht="25.5" hidden="1">
      <c r="A25" s="15" t="s">
        <v>40</v>
      </c>
      <c r="B25" s="19" t="s">
        <v>41</v>
      </c>
      <c r="C25" s="15"/>
      <c r="D25" s="15"/>
      <c r="E25" s="15">
        <v>0</v>
      </c>
    </row>
    <row r="26" spans="1:5" ht="12.75" hidden="1">
      <c r="A26" s="15" t="s">
        <v>84</v>
      </c>
      <c r="B26" s="19" t="s">
        <v>85</v>
      </c>
      <c r="C26" s="15"/>
      <c r="D26" s="15"/>
      <c r="E26" s="15">
        <v>0</v>
      </c>
    </row>
    <row r="27" spans="1:5" ht="12.75">
      <c r="A27" s="20" t="s">
        <v>42</v>
      </c>
      <c r="B27" s="21" t="s">
        <v>43</v>
      </c>
      <c r="C27" s="20"/>
      <c r="D27" s="20"/>
      <c r="E27" s="22">
        <v>1300</v>
      </c>
    </row>
    <row r="28" spans="1:5" s="6" customFormat="1" ht="25.5">
      <c r="A28" s="9" t="s">
        <v>44</v>
      </c>
      <c r="B28" s="10" t="s">
        <v>45</v>
      </c>
      <c r="C28" s="9" t="s">
        <v>46</v>
      </c>
      <c r="D28" s="47">
        <f>D29+D39</f>
        <v>34.87</v>
      </c>
      <c r="E28" s="11">
        <f>E29+E39+E49+E52+E53+E54</f>
        <v>5231</v>
      </c>
    </row>
    <row r="29" spans="1:5" ht="12.75">
      <c r="A29" s="20" t="s">
        <v>47</v>
      </c>
      <c r="B29" s="21" t="s">
        <v>48</v>
      </c>
      <c r="C29" s="20" t="s">
        <v>46</v>
      </c>
      <c r="D29" s="44">
        <f>D30+D31+D32+D33+D34+D35+D36+D37+D38</f>
        <v>23.09</v>
      </c>
      <c r="E29" s="22">
        <f>E30+E31+E32+E33+E34+E35+E36+E37+E38</f>
        <v>930</v>
      </c>
    </row>
    <row r="30" spans="1:5" s="31" customFormat="1" ht="12.75">
      <c r="A30" s="28">
        <v>1</v>
      </c>
      <c r="B30" s="29" t="s">
        <v>86</v>
      </c>
      <c r="C30" s="28" t="s">
        <v>46</v>
      </c>
      <c r="D30" s="28">
        <v>1.62</v>
      </c>
      <c r="E30" s="30">
        <v>65</v>
      </c>
    </row>
    <row r="31" spans="1:5" s="31" customFormat="1" ht="12.75">
      <c r="A31" s="28">
        <v>2</v>
      </c>
      <c r="B31" s="29" t="s">
        <v>87</v>
      </c>
      <c r="C31" s="28" t="s">
        <v>46</v>
      </c>
      <c r="D31" s="42">
        <v>2.1</v>
      </c>
      <c r="E31" s="30">
        <v>85</v>
      </c>
    </row>
    <row r="32" spans="1:5" s="31" customFormat="1" ht="12.75">
      <c r="A32" s="28">
        <v>3</v>
      </c>
      <c r="B32" s="29" t="s">
        <v>88</v>
      </c>
      <c r="C32" s="28" t="s">
        <v>46</v>
      </c>
      <c r="D32" s="42">
        <v>1.5</v>
      </c>
      <c r="E32" s="30">
        <v>60</v>
      </c>
    </row>
    <row r="33" spans="1:5" s="31" customFormat="1" ht="12.75">
      <c r="A33" s="28">
        <v>4</v>
      </c>
      <c r="B33" s="29" t="s">
        <v>99</v>
      </c>
      <c r="C33" s="28" t="s">
        <v>46</v>
      </c>
      <c r="D33" s="42">
        <v>3</v>
      </c>
      <c r="E33" s="30">
        <v>120</v>
      </c>
    </row>
    <row r="34" spans="1:5" s="31" customFormat="1" ht="12.75">
      <c r="A34" s="28">
        <v>5</v>
      </c>
      <c r="B34" s="29" t="s">
        <v>89</v>
      </c>
      <c r="C34" s="28" t="s">
        <v>46</v>
      </c>
      <c r="D34" s="42">
        <v>4</v>
      </c>
      <c r="E34" s="30">
        <v>160</v>
      </c>
    </row>
    <row r="35" spans="1:5" s="31" customFormat="1" ht="12.75">
      <c r="A35" s="28">
        <v>6</v>
      </c>
      <c r="B35" s="29" t="s">
        <v>90</v>
      </c>
      <c r="C35" s="28" t="s">
        <v>46</v>
      </c>
      <c r="D35" s="42">
        <v>4</v>
      </c>
      <c r="E35" s="30">
        <v>160</v>
      </c>
    </row>
    <row r="36" spans="1:5" s="31" customFormat="1" ht="12.75">
      <c r="A36" s="28">
        <v>7</v>
      </c>
      <c r="B36" s="29" t="s">
        <v>91</v>
      </c>
      <c r="C36" s="28" t="s">
        <v>46</v>
      </c>
      <c r="D36" s="42">
        <v>1</v>
      </c>
      <c r="E36" s="30">
        <v>40</v>
      </c>
    </row>
    <row r="37" spans="1:5" s="31" customFormat="1" ht="12.75">
      <c r="A37" s="28">
        <v>8</v>
      </c>
      <c r="B37" s="29" t="s">
        <v>92</v>
      </c>
      <c r="C37" s="28" t="s">
        <v>46</v>
      </c>
      <c r="D37" s="28">
        <v>4.17</v>
      </c>
      <c r="E37" s="30">
        <v>170</v>
      </c>
    </row>
    <row r="38" spans="1:5" s="31" customFormat="1" ht="12.75">
      <c r="A38" s="28">
        <v>9</v>
      </c>
      <c r="B38" s="43" t="s">
        <v>93</v>
      </c>
      <c r="C38" s="28" t="s">
        <v>46</v>
      </c>
      <c r="D38" s="42">
        <v>1.7</v>
      </c>
      <c r="E38" s="30">
        <v>70</v>
      </c>
    </row>
    <row r="39" spans="1:5" ht="12.75">
      <c r="A39" s="20" t="s">
        <v>49</v>
      </c>
      <c r="B39" s="21" t="s">
        <v>50</v>
      </c>
      <c r="C39" s="20" t="s">
        <v>46</v>
      </c>
      <c r="D39" s="44">
        <f>D40+D41+D42+D43+D44+D45+D46+D47+D48+D50+D51</f>
        <v>11.78</v>
      </c>
      <c r="E39" s="22">
        <f>E40+E41+E42+E43+E44+E45+E46+E47+E48+E50+E51</f>
        <v>4076</v>
      </c>
    </row>
    <row r="40" spans="1:5" s="31" customFormat="1" ht="12.75">
      <c r="A40" s="28">
        <v>1</v>
      </c>
      <c r="B40" s="29" t="s">
        <v>94</v>
      </c>
      <c r="C40" s="28" t="s">
        <v>46</v>
      </c>
      <c r="D40" s="42">
        <v>1</v>
      </c>
      <c r="E40" s="30">
        <v>350</v>
      </c>
    </row>
    <row r="41" spans="1:5" s="31" customFormat="1" ht="12.75">
      <c r="A41" s="28">
        <v>2</v>
      </c>
      <c r="B41" s="29" t="s">
        <v>95</v>
      </c>
      <c r="C41" s="28" t="s">
        <v>46</v>
      </c>
      <c r="D41" s="42">
        <v>1</v>
      </c>
      <c r="E41" s="30">
        <v>350</v>
      </c>
    </row>
    <row r="42" spans="1:5" s="31" customFormat="1" ht="12.75">
      <c r="A42" s="28">
        <v>3</v>
      </c>
      <c r="B42" s="29" t="s">
        <v>99</v>
      </c>
      <c r="C42" s="28" t="s">
        <v>46</v>
      </c>
      <c r="D42" s="42">
        <v>1</v>
      </c>
      <c r="E42" s="30">
        <v>350</v>
      </c>
    </row>
    <row r="43" spans="1:5" s="31" customFormat="1" ht="12.75">
      <c r="A43" s="28">
        <v>4</v>
      </c>
      <c r="B43" s="29" t="s">
        <v>96</v>
      </c>
      <c r="C43" s="28" t="s">
        <v>46</v>
      </c>
      <c r="D43" s="42">
        <v>1</v>
      </c>
      <c r="E43" s="30">
        <v>301</v>
      </c>
    </row>
    <row r="44" spans="1:5" s="31" customFormat="1" ht="12.75">
      <c r="A44" s="28">
        <v>5</v>
      </c>
      <c r="B44" s="29" t="s">
        <v>89</v>
      </c>
      <c r="C44" s="28" t="s">
        <v>46</v>
      </c>
      <c r="D44" s="42">
        <v>1</v>
      </c>
      <c r="E44" s="30">
        <v>350</v>
      </c>
    </row>
    <row r="45" spans="1:5" s="31" customFormat="1" ht="12.75">
      <c r="A45" s="28">
        <v>6</v>
      </c>
      <c r="B45" s="29" t="s">
        <v>90</v>
      </c>
      <c r="C45" s="28" t="s">
        <v>46</v>
      </c>
      <c r="D45" s="42">
        <v>1</v>
      </c>
      <c r="E45" s="30">
        <v>350</v>
      </c>
    </row>
    <row r="46" spans="1:5" s="31" customFormat="1" ht="11.25" customHeight="1">
      <c r="A46" s="28">
        <v>7</v>
      </c>
      <c r="B46" s="29" t="s">
        <v>92</v>
      </c>
      <c r="C46" s="28" t="s">
        <v>46</v>
      </c>
      <c r="D46" s="42">
        <v>1</v>
      </c>
      <c r="E46" s="30">
        <v>350</v>
      </c>
    </row>
    <row r="47" spans="1:5" s="31" customFormat="1" ht="11.25" customHeight="1">
      <c r="A47" s="28">
        <v>8</v>
      </c>
      <c r="B47" s="43" t="s">
        <v>93</v>
      </c>
      <c r="C47" s="28" t="s">
        <v>46</v>
      </c>
      <c r="D47" s="42">
        <v>1</v>
      </c>
      <c r="E47" s="30">
        <v>350</v>
      </c>
    </row>
    <row r="48" spans="1:5" s="31" customFormat="1" ht="12.75">
      <c r="A48" s="46">
        <v>9</v>
      </c>
      <c r="B48" s="43" t="s">
        <v>87</v>
      </c>
      <c r="C48" s="28" t="s">
        <v>46</v>
      </c>
      <c r="D48" s="42">
        <v>1.5</v>
      </c>
      <c r="E48" s="28">
        <v>525</v>
      </c>
    </row>
    <row r="49" spans="1:5" ht="12.75" hidden="1">
      <c r="A49" s="20" t="s">
        <v>51</v>
      </c>
      <c r="B49" s="21" t="s">
        <v>52</v>
      </c>
      <c r="C49" s="28" t="s">
        <v>46</v>
      </c>
      <c r="D49" s="20">
        <v>0</v>
      </c>
      <c r="E49" s="20">
        <v>0</v>
      </c>
    </row>
    <row r="50" spans="1:5" s="31" customFormat="1" ht="12.75">
      <c r="A50" s="28">
        <v>10</v>
      </c>
      <c r="B50" s="29" t="s">
        <v>109</v>
      </c>
      <c r="C50" s="28" t="s">
        <v>46</v>
      </c>
      <c r="D50" s="42">
        <v>1</v>
      </c>
      <c r="E50" s="28">
        <v>350</v>
      </c>
    </row>
    <row r="51" spans="1:5" s="31" customFormat="1" ht="12.75">
      <c r="A51" s="28">
        <v>11</v>
      </c>
      <c r="B51" s="29" t="s">
        <v>98</v>
      </c>
      <c r="C51" s="28" t="s">
        <v>46</v>
      </c>
      <c r="D51" s="42">
        <v>1.28</v>
      </c>
      <c r="E51" s="30">
        <v>450</v>
      </c>
    </row>
    <row r="52" spans="1:5" ht="12.75">
      <c r="A52" s="20" t="s">
        <v>53</v>
      </c>
      <c r="B52" s="21" t="s">
        <v>54</v>
      </c>
      <c r="C52" s="20" t="s">
        <v>46</v>
      </c>
      <c r="D52" s="20"/>
      <c r="E52" s="20">
        <v>100</v>
      </c>
    </row>
    <row r="53" spans="1:5" ht="12.75" hidden="1">
      <c r="A53" s="20" t="s">
        <v>55</v>
      </c>
      <c r="B53" s="21" t="s">
        <v>56</v>
      </c>
      <c r="C53" s="20" t="s">
        <v>46</v>
      </c>
      <c r="D53" s="20">
        <v>0</v>
      </c>
      <c r="E53" s="22">
        <v>0</v>
      </c>
    </row>
    <row r="54" spans="1:5" ht="25.5">
      <c r="A54" s="20" t="s">
        <v>57</v>
      </c>
      <c r="B54" s="24" t="s">
        <v>58</v>
      </c>
      <c r="C54" s="20" t="s">
        <v>46</v>
      </c>
      <c r="D54" s="20"/>
      <c r="E54" s="22">
        <f>E55</f>
        <v>125</v>
      </c>
    </row>
    <row r="55" spans="1:5" ht="25.5">
      <c r="A55" s="15" t="s">
        <v>59</v>
      </c>
      <c r="B55" s="19" t="s">
        <v>60</v>
      </c>
      <c r="C55" s="15" t="s">
        <v>46</v>
      </c>
      <c r="D55" s="15"/>
      <c r="E55" s="23">
        <v>125</v>
      </c>
    </row>
    <row r="56" spans="1:6" ht="12.75" hidden="1">
      <c r="A56" s="35"/>
      <c r="B56" s="37"/>
      <c r="C56" s="35"/>
      <c r="D56" s="35"/>
      <c r="E56" s="39"/>
      <c r="F56" s="40"/>
    </row>
    <row r="57" spans="1:6" ht="12.75" hidden="1">
      <c r="A57" s="32"/>
      <c r="B57" s="33"/>
      <c r="C57" s="32"/>
      <c r="D57" s="32"/>
      <c r="E57" s="34"/>
      <c r="F57" s="40"/>
    </row>
    <row r="58" spans="1:6" ht="12.75" hidden="1">
      <c r="A58" s="32"/>
      <c r="B58" s="33"/>
      <c r="C58" s="32"/>
      <c r="D58" s="32"/>
      <c r="E58" s="34"/>
      <c r="F58" s="40"/>
    </row>
    <row r="59" spans="1:6" ht="12.75" hidden="1">
      <c r="A59" s="36"/>
      <c r="B59" s="38"/>
      <c r="C59" s="36"/>
      <c r="D59" s="36"/>
      <c r="E59" s="41"/>
      <c r="F59" s="40"/>
    </row>
    <row r="60" spans="1:6" ht="12.75" hidden="1">
      <c r="A60" s="5">
        <v>0</v>
      </c>
      <c r="B60" s="4">
        <v>1</v>
      </c>
      <c r="C60" s="5">
        <v>2</v>
      </c>
      <c r="D60" s="5">
        <v>3</v>
      </c>
      <c r="E60" s="45">
        <v>4</v>
      </c>
      <c r="F60" s="40"/>
    </row>
    <row r="61" spans="1:5" ht="25.5">
      <c r="A61" s="9" t="s">
        <v>61</v>
      </c>
      <c r="B61" s="10" t="s">
        <v>62</v>
      </c>
      <c r="C61" s="9"/>
      <c r="D61" s="47">
        <f>D63+D82</f>
        <v>15.870000000000001</v>
      </c>
      <c r="E61" s="11">
        <f>E62+E63+E82+E88</f>
        <v>6650</v>
      </c>
    </row>
    <row r="62" spans="1:5" ht="12.75">
      <c r="A62" s="20" t="s">
        <v>63</v>
      </c>
      <c r="B62" s="21" t="s">
        <v>64</v>
      </c>
      <c r="C62" s="20"/>
      <c r="D62" s="20"/>
      <c r="E62" s="22">
        <v>150</v>
      </c>
    </row>
    <row r="63" spans="1:5" ht="13.5" customHeight="1">
      <c r="A63" s="20" t="s">
        <v>65</v>
      </c>
      <c r="B63" s="21" t="s">
        <v>66</v>
      </c>
      <c r="C63" s="20" t="s">
        <v>46</v>
      </c>
      <c r="D63" s="44">
        <f>D64+D65+D67+D68+D70+D73+D74+D76+D77+D78+D79+D80</f>
        <v>14.370000000000001</v>
      </c>
      <c r="E63" s="22">
        <f>E64+E65+E67+E68+E70+E73+E74+E76+E77+E79+E80</f>
        <v>5900</v>
      </c>
    </row>
    <row r="64" spans="1:5" s="31" customFormat="1" ht="15" customHeight="1">
      <c r="A64" s="28">
        <v>1</v>
      </c>
      <c r="B64" s="29" t="s">
        <v>97</v>
      </c>
      <c r="C64" s="28" t="s">
        <v>46</v>
      </c>
      <c r="D64" s="42">
        <v>1</v>
      </c>
      <c r="E64" s="30">
        <v>450</v>
      </c>
    </row>
    <row r="65" spans="1:5" s="31" customFormat="1" ht="12.75" customHeight="1" hidden="1">
      <c r="A65" s="28">
        <v>2</v>
      </c>
      <c r="B65" s="29" t="s">
        <v>98</v>
      </c>
      <c r="C65" s="28" t="s">
        <v>46</v>
      </c>
      <c r="D65" s="42">
        <v>1</v>
      </c>
      <c r="E65" s="30">
        <v>450</v>
      </c>
    </row>
    <row r="66" spans="1:5" s="31" customFormat="1" ht="12.75" customHeight="1">
      <c r="A66" s="28">
        <v>2</v>
      </c>
      <c r="B66" s="29" t="s">
        <v>104</v>
      </c>
      <c r="C66" s="28" t="s">
        <v>46</v>
      </c>
      <c r="D66" s="42">
        <v>1</v>
      </c>
      <c r="E66" s="30">
        <v>450</v>
      </c>
    </row>
    <row r="67" spans="1:5" s="31" customFormat="1" ht="15.75" customHeight="1">
      <c r="A67" s="28">
        <v>3</v>
      </c>
      <c r="B67" s="29" t="s">
        <v>99</v>
      </c>
      <c r="C67" s="28" t="s">
        <v>46</v>
      </c>
      <c r="D67" s="42">
        <v>1</v>
      </c>
      <c r="E67" s="30">
        <v>450</v>
      </c>
    </row>
    <row r="68" spans="1:5" s="31" customFormat="1" ht="13.5" customHeight="1">
      <c r="A68" s="28">
        <v>4</v>
      </c>
      <c r="B68" s="29" t="s">
        <v>89</v>
      </c>
      <c r="C68" s="28" t="s">
        <v>46</v>
      </c>
      <c r="D68" s="42">
        <v>1</v>
      </c>
      <c r="E68" s="30">
        <v>450</v>
      </c>
    </row>
    <row r="69" spans="1:5" s="31" customFormat="1" ht="13.5" customHeight="1">
      <c r="A69" s="48">
        <v>0</v>
      </c>
      <c r="B69" s="48">
        <v>1</v>
      </c>
      <c r="C69" s="48">
        <v>2</v>
      </c>
      <c r="D69" s="51">
        <v>3</v>
      </c>
      <c r="E69" s="49">
        <v>4</v>
      </c>
    </row>
    <row r="70" spans="1:5" s="31" customFormat="1" ht="12.75" customHeight="1">
      <c r="A70" s="28">
        <v>5</v>
      </c>
      <c r="B70" s="43" t="s">
        <v>93</v>
      </c>
      <c r="C70" s="28" t="s">
        <v>46</v>
      </c>
      <c r="D70" s="42">
        <v>1</v>
      </c>
      <c r="E70" s="30">
        <v>450</v>
      </c>
    </row>
    <row r="71" spans="1:5" s="31" customFormat="1" ht="12.75" hidden="1">
      <c r="A71" s="28"/>
      <c r="B71" s="29"/>
      <c r="C71" s="28" t="s">
        <v>46</v>
      </c>
      <c r="D71" s="28"/>
      <c r="E71" s="30"/>
    </row>
    <row r="72" spans="1:5" s="31" customFormat="1" ht="12.75" hidden="1">
      <c r="A72" s="48">
        <v>0</v>
      </c>
      <c r="B72" s="48">
        <v>1</v>
      </c>
      <c r="C72" s="48">
        <v>2</v>
      </c>
      <c r="D72" s="48">
        <v>3</v>
      </c>
      <c r="E72" s="49">
        <v>4</v>
      </c>
    </row>
    <row r="73" spans="1:5" s="31" customFormat="1" ht="12.75">
      <c r="A73" s="28">
        <v>6</v>
      </c>
      <c r="B73" s="29" t="s">
        <v>102</v>
      </c>
      <c r="C73" s="28" t="s">
        <v>46</v>
      </c>
      <c r="D73" s="42">
        <v>1</v>
      </c>
      <c r="E73" s="30">
        <v>450</v>
      </c>
    </row>
    <row r="74" spans="1:5" s="31" customFormat="1" ht="12.75">
      <c r="A74" s="28">
        <v>7</v>
      </c>
      <c r="B74" s="29" t="s">
        <v>103</v>
      </c>
      <c r="C74" s="28" t="s">
        <v>46</v>
      </c>
      <c r="D74" s="42">
        <v>2</v>
      </c>
      <c r="E74" s="30">
        <v>800</v>
      </c>
    </row>
    <row r="75" spans="1:5" s="31" customFormat="1" ht="12.75">
      <c r="A75" s="28">
        <v>8</v>
      </c>
      <c r="B75" s="29" t="s">
        <v>98</v>
      </c>
      <c r="C75" s="28" t="s">
        <v>46</v>
      </c>
      <c r="D75" s="42">
        <v>1</v>
      </c>
      <c r="E75" s="30">
        <v>450</v>
      </c>
    </row>
    <row r="76" spans="1:5" s="31" customFormat="1" ht="12.75" hidden="1">
      <c r="A76" s="28">
        <v>8</v>
      </c>
      <c r="B76" s="29" t="s">
        <v>104</v>
      </c>
      <c r="C76" s="28" t="s">
        <v>46</v>
      </c>
      <c r="D76" s="42">
        <v>1</v>
      </c>
      <c r="E76" s="30">
        <v>450</v>
      </c>
    </row>
    <row r="77" spans="1:5" s="31" customFormat="1" ht="12.75">
      <c r="A77" s="28">
        <v>9</v>
      </c>
      <c r="B77" s="29" t="s">
        <v>105</v>
      </c>
      <c r="C77" s="28" t="s">
        <v>46</v>
      </c>
      <c r="D77" s="42">
        <v>1</v>
      </c>
      <c r="E77" s="30">
        <v>450</v>
      </c>
    </row>
    <row r="78" spans="1:5" s="31" customFormat="1" ht="12.75" hidden="1">
      <c r="A78" s="28">
        <v>10</v>
      </c>
      <c r="B78" s="29" t="s">
        <v>98</v>
      </c>
      <c r="C78" s="28" t="s">
        <v>46</v>
      </c>
      <c r="D78" s="42">
        <v>1</v>
      </c>
      <c r="E78" s="30">
        <v>450</v>
      </c>
    </row>
    <row r="79" spans="1:5" s="31" customFormat="1" ht="12.75">
      <c r="A79" s="28">
        <v>11</v>
      </c>
      <c r="B79" s="29" t="s">
        <v>90</v>
      </c>
      <c r="C79" s="28" t="s">
        <v>46</v>
      </c>
      <c r="D79" s="42">
        <v>0.71</v>
      </c>
      <c r="E79" s="30">
        <v>300</v>
      </c>
    </row>
    <row r="80" spans="1:5" s="31" customFormat="1" ht="12.75">
      <c r="A80" s="28">
        <v>12</v>
      </c>
      <c r="B80" s="29" t="s">
        <v>106</v>
      </c>
      <c r="C80" s="28" t="s">
        <v>46</v>
      </c>
      <c r="D80" s="42">
        <v>2.66</v>
      </c>
      <c r="E80" s="30">
        <v>1200</v>
      </c>
    </row>
    <row r="81" spans="1:5" s="31" customFormat="1" ht="12.75" hidden="1">
      <c r="A81" s="28">
        <v>13</v>
      </c>
      <c r="B81" s="29" t="s">
        <v>107</v>
      </c>
      <c r="C81" s="28" t="s">
        <v>46</v>
      </c>
      <c r="D81" s="42">
        <v>1.5</v>
      </c>
      <c r="E81" s="30">
        <v>600</v>
      </c>
    </row>
    <row r="82" spans="1:5" ht="12.75">
      <c r="A82" s="20" t="s">
        <v>67</v>
      </c>
      <c r="B82" s="21" t="s">
        <v>68</v>
      </c>
      <c r="C82" s="20" t="s">
        <v>46</v>
      </c>
      <c r="D82" s="44">
        <f>D87</f>
        <v>1.5</v>
      </c>
      <c r="E82" s="22">
        <f>E87</f>
        <v>600</v>
      </c>
    </row>
    <row r="83" spans="1:5" s="31" customFormat="1" ht="12.75" hidden="1">
      <c r="A83" s="28"/>
      <c r="B83" s="29"/>
      <c r="C83" s="28"/>
      <c r="D83" s="28"/>
      <c r="E83" s="30"/>
    </row>
    <row r="84" spans="1:5" s="31" customFormat="1" ht="12.75" hidden="1">
      <c r="A84" s="28"/>
      <c r="B84" s="29"/>
      <c r="C84" s="28"/>
      <c r="D84" s="28"/>
      <c r="E84" s="30"/>
    </row>
    <row r="85" spans="1:5" s="31" customFormat="1" ht="12.75" hidden="1">
      <c r="A85" s="28"/>
      <c r="B85" s="29"/>
      <c r="C85" s="28"/>
      <c r="D85" s="28"/>
      <c r="E85" s="30"/>
    </row>
    <row r="86" spans="1:5" s="31" customFormat="1" ht="12.75" hidden="1">
      <c r="A86" s="28"/>
      <c r="B86" s="29"/>
      <c r="C86" s="28"/>
      <c r="D86" s="28"/>
      <c r="E86" s="30"/>
    </row>
    <row r="87" spans="1:5" s="31" customFormat="1" ht="12.75">
      <c r="A87" s="28">
        <v>1</v>
      </c>
      <c r="B87" s="29" t="s">
        <v>108</v>
      </c>
      <c r="C87" s="28" t="s">
        <v>46</v>
      </c>
      <c r="D87" s="42">
        <v>1.5</v>
      </c>
      <c r="E87" s="30">
        <v>600</v>
      </c>
    </row>
    <row r="88" spans="1:5" ht="12.75" hidden="1">
      <c r="A88" s="20" t="s">
        <v>69</v>
      </c>
      <c r="B88" s="21" t="s">
        <v>70</v>
      </c>
      <c r="C88" s="20" t="s">
        <v>71</v>
      </c>
      <c r="D88" s="20">
        <v>0</v>
      </c>
      <c r="E88" s="20">
        <v>0</v>
      </c>
    </row>
    <row r="89" spans="1:5" ht="12.75">
      <c r="A89" s="9" t="s">
        <v>72</v>
      </c>
      <c r="B89" s="25" t="s">
        <v>73</v>
      </c>
      <c r="C89" s="9"/>
      <c r="D89" s="9"/>
      <c r="E89" s="11">
        <f>E90+E91</f>
        <v>1000</v>
      </c>
    </row>
    <row r="90" spans="1:5" ht="12.75" hidden="1">
      <c r="A90" s="20" t="s">
        <v>74</v>
      </c>
      <c r="B90" s="21" t="s">
        <v>75</v>
      </c>
      <c r="C90" s="20"/>
      <c r="D90" s="20"/>
      <c r="E90" s="20">
        <v>0</v>
      </c>
    </row>
    <row r="91" spans="1:5" ht="12.75">
      <c r="A91" s="20" t="s">
        <v>76</v>
      </c>
      <c r="B91" s="21" t="s">
        <v>77</v>
      </c>
      <c r="C91" s="20" t="s">
        <v>71</v>
      </c>
      <c r="D91" s="20">
        <v>1</v>
      </c>
      <c r="E91" s="22">
        <f>E92</f>
        <v>1000</v>
      </c>
    </row>
    <row r="92" spans="1:5" s="31" customFormat="1" ht="12.75">
      <c r="A92" s="28" t="s">
        <v>82</v>
      </c>
      <c r="B92" s="29" t="s">
        <v>83</v>
      </c>
      <c r="C92" s="28" t="s">
        <v>100</v>
      </c>
      <c r="D92" s="28">
        <v>1</v>
      </c>
      <c r="E92" s="30">
        <v>1000</v>
      </c>
    </row>
    <row r="93" spans="1:5" s="31" customFormat="1" ht="12.75" hidden="1">
      <c r="A93" s="28"/>
      <c r="B93" s="29"/>
      <c r="C93" s="28"/>
      <c r="D93" s="28"/>
      <c r="E93" s="30"/>
    </row>
    <row r="94" spans="1:5" s="31" customFormat="1" ht="12.75" hidden="1">
      <c r="A94" s="28"/>
      <c r="B94" s="29"/>
      <c r="C94" s="28"/>
      <c r="D94" s="28"/>
      <c r="E94" s="30"/>
    </row>
    <row r="95" spans="1:5" ht="12.75">
      <c r="A95" s="7"/>
      <c r="B95" s="8" t="s">
        <v>78</v>
      </c>
      <c r="C95" s="7"/>
      <c r="D95" s="7"/>
      <c r="E95" s="26">
        <f>E10+E17+E28+E61+E89</f>
        <v>15581</v>
      </c>
    </row>
    <row r="96" ht="12.75">
      <c r="B96" s="27"/>
    </row>
    <row r="99" spans="1:5" ht="12.75">
      <c r="A99" s="95" t="s">
        <v>79</v>
      </c>
      <c r="B99" s="95"/>
      <c r="C99" s="95"/>
      <c r="D99" s="95"/>
      <c r="E99" s="95"/>
    </row>
    <row r="100" spans="1:5" ht="12.75">
      <c r="A100" s="95" t="s">
        <v>80</v>
      </c>
      <c r="B100" s="95"/>
      <c r="C100" s="95"/>
      <c r="D100" s="95"/>
      <c r="E100" s="95"/>
    </row>
  </sheetData>
  <mergeCells count="5">
    <mergeCell ref="A100:E100"/>
    <mergeCell ref="A1:B1"/>
    <mergeCell ref="A3:E3"/>
    <mergeCell ref="A4:E4"/>
    <mergeCell ref="A99:E99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9"/>
  <sheetViews>
    <sheetView tabSelected="1" workbookViewId="0" topLeftCell="A1">
      <selection activeCell="B5" sqref="B5"/>
    </sheetView>
  </sheetViews>
  <sheetFormatPr defaultColWidth="9.140625" defaultRowHeight="12.75"/>
  <cols>
    <col min="1" max="1" width="7.00390625" style="2" customWidth="1"/>
    <col min="2" max="2" width="33.421875" style="2" customWidth="1"/>
    <col min="3" max="3" width="7.421875" style="2" customWidth="1"/>
    <col min="4" max="4" width="6.421875" style="2" customWidth="1"/>
    <col min="5" max="5" width="10.57421875" style="2" customWidth="1"/>
    <col min="6" max="6" width="13.140625" style="0" customWidth="1"/>
    <col min="7" max="7" width="14.00390625" style="0" customWidth="1"/>
  </cols>
  <sheetData>
    <row r="1" spans="1:7" ht="38.25" customHeight="1">
      <c r="A1" s="96" t="s">
        <v>132</v>
      </c>
      <c r="B1" s="96"/>
      <c r="G1" s="99" t="s">
        <v>131</v>
      </c>
    </row>
    <row r="2" ht="12.75">
      <c r="B2" s="1"/>
    </row>
    <row r="3" spans="1:7" ht="12.75">
      <c r="A3" s="97" t="s">
        <v>1</v>
      </c>
      <c r="B3" s="97"/>
      <c r="C3" s="97"/>
      <c r="D3" s="97"/>
      <c r="E3" s="97"/>
      <c r="F3" s="97"/>
      <c r="G3" s="97"/>
    </row>
    <row r="4" spans="1:7" ht="12.75">
      <c r="A4" s="98" t="s">
        <v>101</v>
      </c>
      <c r="B4" s="98"/>
      <c r="C4" s="98"/>
      <c r="D4" s="98"/>
      <c r="E4" s="98"/>
      <c r="F4" s="98"/>
      <c r="G4" s="98"/>
    </row>
    <row r="5" ht="12.75">
      <c r="B5" s="3"/>
    </row>
    <row r="6" ht="12.75">
      <c r="E6" s="2" t="s">
        <v>128</v>
      </c>
    </row>
    <row r="7" spans="1:7" s="6" customFormat="1" ht="25.5">
      <c r="A7" s="4" t="s">
        <v>4</v>
      </c>
      <c r="B7" s="86" t="s">
        <v>5</v>
      </c>
      <c r="C7" s="86" t="s">
        <v>6</v>
      </c>
      <c r="D7" s="86" t="s">
        <v>7</v>
      </c>
      <c r="E7" s="86" t="s">
        <v>8</v>
      </c>
      <c r="F7" s="86" t="s">
        <v>129</v>
      </c>
      <c r="G7" s="83" t="s">
        <v>130</v>
      </c>
    </row>
    <row r="8" spans="1:7" ht="12.75">
      <c r="A8" s="5">
        <v>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</row>
    <row r="9" spans="1:7" s="6" customFormat="1" ht="12.75">
      <c r="A9" s="7" t="s">
        <v>9</v>
      </c>
      <c r="B9" s="8" t="s">
        <v>10</v>
      </c>
      <c r="C9" s="7"/>
      <c r="D9" s="7"/>
      <c r="E9" s="26">
        <f>E10+E17+E28+E87+E118</f>
        <v>22716691</v>
      </c>
      <c r="F9" s="92">
        <v>1500000</v>
      </c>
      <c r="G9" s="26">
        <f>G10+G17+G28+G87+G118</f>
        <v>24216691</v>
      </c>
    </row>
    <row r="10" spans="1:7" s="6" customFormat="1" ht="38.25">
      <c r="A10" s="9" t="s">
        <v>11</v>
      </c>
      <c r="B10" s="10" t="s">
        <v>12</v>
      </c>
      <c r="C10" s="9"/>
      <c r="D10" s="9"/>
      <c r="E10" s="11">
        <f>E11+E12+E13+E14+E15+E16</f>
        <v>600000</v>
      </c>
      <c r="F10" s="9">
        <v>0</v>
      </c>
      <c r="G10" s="11">
        <f>G11+G12+G13+G14+G15+G16</f>
        <v>600000</v>
      </c>
    </row>
    <row r="11" spans="1:7" s="14" customFormat="1" ht="12.75">
      <c r="A11" s="12" t="s">
        <v>13</v>
      </c>
      <c r="B11" s="13" t="s">
        <v>14</v>
      </c>
      <c r="C11" s="12"/>
      <c r="D11" s="12"/>
      <c r="E11" s="18">
        <v>100000</v>
      </c>
      <c r="F11" s="12">
        <v>0</v>
      </c>
      <c r="G11" s="18">
        <v>100000</v>
      </c>
    </row>
    <row r="12" spans="1:7" ht="12.75" hidden="1">
      <c r="A12" s="15" t="s">
        <v>15</v>
      </c>
      <c r="B12" s="16" t="s">
        <v>16</v>
      </c>
      <c r="C12" s="15"/>
      <c r="D12" s="15"/>
      <c r="E12" s="15">
        <v>0</v>
      </c>
      <c r="F12" s="12">
        <v>0</v>
      </c>
      <c r="G12" s="15">
        <v>0</v>
      </c>
    </row>
    <row r="13" spans="1:7" ht="12.75" hidden="1">
      <c r="A13" s="15" t="s">
        <v>17</v>
      </c>
      <c r="B13" s="16" t="s">
        <v>18</v>
      </c>
      <c r="C13" s="15"/>
      <c r="D13" s="15"/>
      <c r="E13" s="15">
        <v>0</v>
      </c>
      <c r="F13" s="12">
        <v>0</v>
      </c>
      <c r="G13" s="15">
        <v>0</v>
      </c>
    </row>
    <row r="14" spans="1:7" s="14" customFormat="1" ht="25.5">
      <c r="A14" s="12" t="s">
        <v>19</v>
      </c>
      <c r="B14" s="17" t="s">
        <v>20</v>
      </c>
      <c r="C14" s="12"/>
      <c r="D14" s="12"/>
      <c r="E14" s="18">
        <v>400000</v>
      </c>
      <c r="F14" s="12">
        <v>0</v>
      </c>
      <c r="G14" s="18">
        <v>400000</v>
      </c>
    </row>
    <row r="15" spans="1:7" ht="12.75">
      <c r="A15" s="15" t="s">
        <v>21</v>
      </c>
      <c r="B15" s="16" t="s">
        <v>22</v>
      </c>
      <c r="C15" s="15"/>
      <c r="D15" s="15"/>
      <c r="E15" s="23">
        <v>50000</v>
      </c>
      <c r="F15" s="12">
        <v>0</v>
      </c>
      <c r="G15" s="23">
        <v>50000</v>
      </c>
    </row>
    <row r="16" spans="1:7" ht="25.5">
      <c r="A16" s="15" t="s">
        <v>23</v>
      </c>
      <c r="B16" s="19" t="s">
        <v>24</v>
      </c>
      <c r="C16" s="15"/>
      <c r="D16" s="15"/>
      <c r="E16" s="23">
        <v>50000</v>
      </c>
      <c r="F16" s="12">
        <v>0</v>
      </c>
      <c r="G16" s="23">
        <v>50000</v>
      </c>
    </row>
    <row r="17" spans="1:7" s="6" customFormat="1" ht="38.25">
      <c r="A17" s="9" t="s">
        <v>25</v>
      </c>
      <c r="B17" s="10" t="s">
        <v>26</v>
      </c>
      <c r="C17" s="9"/>
      <c r="D17" s="9"/>
      <c r="E17" s="11">
        <f>E18+E27</f>
        <v>2800000</v>
      </c>
      <c r="F17" s="11">
        <f>F18</f>
        <v>1000000</v>
      </c>
      <c r="G17" s="11">
        <f>G18+G27</f>
        <v>3800000</v>
      </c>
    </row>
    <row r="18" spans="1:7" ht="12.75">
      <c r="A18" s="20" t="s">
        <v>27</v>
      </c>
      <c r="B18" s="21" t="s">
        <v>28</v>
      </c>
      <c r="C18" s="20"/>
      <c r="D18" s="20"/>
      <c r="E18" s="22">
        <f>E19+E20+E21+E23+E24+E25+E26</f>
        <v>1500000</v>
      </c>
      <c r="F18" s="22">
        <f>F19</f>
        <v>1000000</v>
      </c>
      <c r="G18" s="22">
        <f>G19+G20+G21+G23+G24+G25+G26</f>
        <v>2500000</v>
      </c>
    </row>
    <row r="19" spans="1:7" ht="12.75">
      <c r="A19" s="15" t="s">
        <v>29</v>
      </c>
      <c r="B19" s="16" t="s">
        <v>30</v>
      </c>
      <c r="C19" s="15"/>
      <c r="D19" s="15"/>
      <c r="E19" s="23">
        <v>1500000</v>
      </c>
      <c r="F19" s="94">
        <v>1000000</v>
      </c>
      <c r="G19" s="23">
        <v>2500000</v>
      </c>
    </row>
    <row r="20" spans="1:7" ht="12.75" hidden="1">
      <c r="A20" s="15" t="s">
        <v>31</v>
      </c>
      <c r="B20" s="16" t="s">
        <v>32</v>
      </c>
      <c r="C20" s="15"/>
      <c r="D20" s="15"/>
      <c r="E20" s="15">
        <v>0</v>
      </c>
      <c r="F20" s="81"/>
      <c r="G20" s="15">
        <v>0</v>
      </c>
    </row>
    <row r="21" spans="1:7" ht="12.75" hidden="1">
      <c r="A21" s="15" t="s">
        <v>33</v>
      </c>
      <c r="B21" s="16" t="s">
        <v>34</v>
      </c>
      <c r="C21" s="15"/>
      <c r="D21" s="15"/>
      <c r="E21" s="23">
        <v>0</v>
      </c>
      <c r="F21" s="81"/>
      <c r="G21" s="23">
        <v>0</v>
      </c>
    </row>
    <row r="22" spans="1:7" ht="12.75" customHeight="1" hidden="1">
      <c r="A22" s="15" t="s">
        <v>35</v>
      </c>
      <c r="B22" s="16" t="s">
        <v>36</v>
      </c>
      <c r="C22" s="15"/>
      <c r="D22" s="15"/>
      <c r="E22" s="15"/>
      <c r="F22" s="81"/>
      <c r="G22" s="15"/>
    </row>
    <row r="23" spans="1:7" ht="12.75" hidden="1">
      <c r="A23" s="15" t="s">
        <v>37</v>
      </c>
      <c r="B23" s="16" t="s">
        <v>81</v>
      </c>
      <c r="C23" s="15"/>
      <c r="D23" s="15"/>
      <c r="E23" s="23">
        <v>0</v>
      </c>
      <c r="F23" s="81"/>
      <c r="G23" s="23">
        <v>0</v>
      </c>
    </row>
    <row r="24" spans="1:7" ht="12.75" hidden="1">
      <c r="A24" s="15" t="s">
        <v>38</v>
      </c>
      <c r="B24" s="16" t="s">
        <v>39</v>
      </c>
      <c r="C24" s="15"/>
      <c r="D24" s="15"/>
      <c r="E24" s="15">
        <v>0</v>
      </c>
      <c r="F24" s="81"/>
      <c r="G24" s="15">
        <v>0</v>
      </c>
    </row>
    <row r="25" spans="1:7" ht="25.5" hidden="1">
      <c r="A25" s="15" t="s">
        <v>40</v>
      </c>
      <c r="B25" s="19" t="s">
        <v>41</v>
      </c>
      <c r="C25" s="15"/>
      <c r="D25" s="15"/>
      <c r="E25" s="15">
        <v>0</v>
      </c>
      <c r="F25" s="81"/>
      <c r="G25" s="15">
        <v>0</v>
      </c>
    </row>
    <row r="26" spans="1:7" ht="25.5" hidden="1">
      <c r="A26" s="15" t="s">
        <v>84</v>
      </c>
      <c r="B26" s="19" t="s">
        <v>85</v>
      </c>
      <c r="C26" s="15"/>
      <c r="D26" s="15"/>
      <c r="E26" s="15">
        <v>0</v>
      </c>
      <c r="F26" s="81"/>
      <c r="G26" s="15">
        <v>0</v>
      </c>
    </row>
    <row r="27" spans="1:7" ht="25.5">
      <c r="A27" s="20" t="s">
        <v>42</v>
      </c>
      <c r="B27" s="85" t="s">
        <v>43</v>
      </c>
      <c r="C27" s="20"/>
      <c r="D27" s="20"/>
      <c r="E27" s="22">
        <v>1300000</v>
      </c>
      <c r="F27" s="20">
        <v>0</v>
      </c>
      <c r="G27" s="22">
        <v>1300000</v>
      </c>
    </row>
    <row r="28" spans="1:7" s="6" customFormat="1" ht="38.25">
      <c r="A28" s="9" t="s">
        <v>44</v>
      </c>
      <c r="B28" s="10" t="s">
        <v>45</v>
      </c>
      <c r="C28" s="9" t="s">
        <v>46</v>
      </c>
      <c r="D28" s="47">
        <f>D29+D53+D73+D77+D80</f>
        <v>73.38</v>
      </c>
      <c r="E28" s="11">
        <f>E29+E53+E73+E77+E80</f>
        <v>7991691</v>
      </c>
      <c r="F28" s="9">
        <v>0</v>
      </c>
      <c r="G28" s="11">
        <f>G29+G53+G73+G77+G80</f>
        <v>7991691</v>
      </c>
    </row>
    <row r="29" spans="1:7" ht="12.75">
      <c r="A29" s="20" t="s">
        <v>47</v>
      </c>
      <c r="B29" s="21" t="s">
        <v>48</v>
      </c>
      <c r="C29" s="20" t="s">
        <v>46</v>
      </c>
      <c r="D29" s="44">
        <f>D30+D31+D32+D33+D34+D35+D36+D37+D38+D39+D40+D41+D42+D43+D44+D45+D46+D47+D48+D49+D50+D51</f>
        <v>59.599999999999994</v>
      </c>
      <c r="E29" s="22">
        <f>E30+E31+E32+E33+E34+E35+E36+E37+E38+E39+E40+E41+E42+E43+E44+E45+E46+E47+E48+E49+E50+E51</f>
        <v>2390691</v>
      </c>
      <c r="F29" s="20">
        <v>0</v>
      </c>
      <c r="G29" s="22">
        <f>G30+G31+G32+G33+G34+G35+G36+G37+G38+G39+G40+G41+G42+G43+G44+G45+G46+G47+G48+G49+G50+G51</f>
        <v>2390691</v>
      </c>
    </row>
    <row r="30" spans="1:7" s="31" customFormat="1" ht="12.75">
      <c r="A30" s="28">
        <v>1</v>
      </c>
      <c r="B30" s="29" t="s">
        <v>86</v>
      </c>
      <c r="C30" s="28" t="s">
        <v>46</v>
      </c>
      <c r="D30" s="28">
        <v>1.62</v>
      </c>
      <c r="E30" s="30">
        <v>65000</v>
      </c>
      <c r="F30" s="28">
        <v>0</v>
      </c>
      <c r="G30" s="30">
        <v>65000</v>
      </c>
    </row>
    <row r="31" spans="1:7" s="31" customFormat="1" ht="12.75">
      <c r="A31" s="28">
        <v>2</v>
      </c>
      <c r="B31" s="29" t="s">
        <v>87</v>
      </c>
      <c r="C31" s="28" t="s">
        <v>46</v>
      </c>
      <c r="D31" s="42">
        <v>2.1</v>
      </c>
      <c r="E31" s="30">
        <v>85000</v>
      </c>
      <c r="F31" s="28">
        <v>0</v>
      </c>
      <c r="G31" s="30">
        <v>85000</v>
      </c>
    </row>
    <row r="32" spans="1:7" s="31" customFormat="1" ht="12.75">
      <c r="A32" s="28">
        <v>3</v>
      </c>
      <c r="B32" s="29" t="s">
        <v>88</v>
      </c>
      <c r="C32" s="28" t="s">
        <v>46</v>
      </c>
      <c r="D32" s="42">
        <v>1.5</v>
      </c>
      <c r="E32" s="30">
        <v>60000</v>
      </c>
      <c r="F32" s="28">
        <v>0</v>
      </c>
      <c r="G32" s="30">
        <v>60000</v>
      </c>
    </row>
    <row r="33" spans="1:7" s="31" customFormat="1" ht="12.75">
      <c r="A33" s="28">
        <v>4</v>
      </c>
      <c r="B33" s="29" t="s">
        <v>99</v>
      </c>
      <c r="C33" s="28" t="s">
        <v>46</v>
      </c>
      <c r="D33" s="42">
        <v>3</v>
      </c>
      <c r="E33" s="30">
        <v>120000</v>
      </c>
      <c r="F33" s="28">
        <v>0</v>
      </c>
      <c r="G33" s="30">
        <v>120000</v>
      </c>
    </row>
    <row r="34" spans="1:7" s="31" customFormat="1" ht="12.75">
      <c r="A34" s="28">
        <v>5</v>
      </c>
      <c r="B34" s="29" t="s">
        <v>89</v>
      </c>
      <c r="C34" s="28" t="s">
        <v>46</v>
      </c>
      <c r="D34" s="42">
        <v>4</v>
      </c>
      <c r="E34" s="30">
        <v>160000</v>
      </c>
      <c r="F34" s="28">
        <v>0</v>
      </c>
      <c r="G34" s="30">
        <v>160000</v>
      </c>
    </row>
    <row r="35" spans="1:7" s="31" customFormat="1" ht="12.75">
      <c r="A35" s="28">
        <v>6</v>
      </c>
      <c r="B35" s="29" t="s">
        <v>90</v>
      </c>
      <c r="C35" s="28" t="s">
        <v>46</v>
      </c>
      <c r="D35" s="42">
        <v>4</v>
      </c>
      <c r="E35" s="30">
        <v>160000</v>
      </c>
      <c r="F35" s="28">
        <v>0</v>
      </c>
      <c r="G35" s="30">
        <v>160000</v>
      </c>
    </row>
    <row r="36" spans="1:7" s="31" customFormat="1" ht="12.75">
      <c r="A36" s="28">
        <v>7</v>
      </c>
      <c r="B36" s="29" t="s">
        <v>91</v>
      </c>
      <c r="C36" s="28" t="s">
        <v>46</v>
      </c>
      <c r="D36" s="42">
        <v>1</v>
      </c>
      <c r="E36" s="30">
        <v>40000</v>
      </c>
      <c r="F36" s="28">
        <v>0</v>
      </c>
      <c r="G36" s="30">
        <v>40000</v>
      </c>
    </row>
    <row r="37" spans="1:7" s="31" customFormat="1" ht="12.75">
      <c r="A37" s="28">
        <v>8</v>
      </c>
      <c r="B37" s="29" t="s">
        <v>92</v>
      </c>
      <c r="C37" s="28" t="s">
        <v>46</v>
      </c>
      <c r="D37" s="28">
        <v>4.17</v>
      </c>
      <c r="E37" s="30">
        <v>170000</v>
      </c>
      <c r="F37" s="28">
        <v>0</v>
      </c>
      <c r="G37" s="30">
        <v>170000</v>
      </c>
    </row>
    <row r="38" spans="1:7" s="31" customFormat="1" ht="12.75">
      <c r="A38" s="28">
        <v>9</v>
      </c>
      <c r="B38" s="43" t="s">
        <v>93</v>
      </c>
      <c r="C38" s="28" t="s">
        <v>46</v>
      </c>
      <c r="D38" s="42">
        <v>1.7</v>
      </c>
      <c r="E38" s="30">
        <v>70000</v>
      </c>
      <c r="F38" s="28">
        <v>0</v>
      </c>
      <c r="G38" s="30">
        <v>70000</v>
      </c>
    </row>
    <row r="39" spans="1:7" s="31" customFormat="1" ht="12.75">
      <c r="A39" s="28">
        <v>10</v>
      </c>
      <c r="B39" s="43" t="s">
        <v>111</v>
      </c>
      <c r="C39" s="28" t="s">
        <v>46</v>
      </c>
      <c r="D39" s="42">
        <v>4.67</v>
      </c>
      <c r="E39" s="30">
        <v>187000</v>
      </c>
      <c r="F39" s="28">
        <v>0</v>
      </c>
      <c r="G39" s="30">
        <v>187000</v>
      </c>
    </row>
    <row r="40" spans="1:7" s="31" customFormat="1" ht="12.75">
      <c r="A40" s="28">
        <v>11</v>
      </c>
      <c r="B40" s="43" t="s">
        <v>103</v>
      </c>
      <c r="C40" s="28" t="s">
        <v>46</v>
      </c>
      <c r="D40" s="42">
        <v>2</v>
      </c>
      <c r="E40" s="30">
        <v>80000</v>
      </c>
      <c r="F40" s="28">
        <v>0</v>
      </c>
      <c r="G40" s="30">
        <v>80000</v>
      </c>
    </row>
    <row r="41" spans="1:7" s="31" customFormat="1" ht="12.75">
      <c r="A41" s="28">
        <v>12</v>
      </c>
      <c r="B41" s="43" t="s">
        <v>112</v>
      </c>
      <c r="C41" s="28" t="s">
        <v>46</v>
      </c>
      <c r="D41" s="42">
        <v>2.2</v>
      </c>
      <c r="E41" s="30">
        <v>88000</v>
      </c>
      <c r="F41" s="28">
        <v>0</v>
      </c>
      <c r="G41" s="30">
        <v>88000</v>
      </c>
    </row>
    <row r="42" spans="1:7" s="31" customFormat="1" ht="12.75">
      <c r="A42" s="28">
        <v>13</v>
      </c>
      <c r="B42" s="43" t="s">
        <v>113</v>
      </c>
      <c r="C42" s="28" t="s">
        <v>46</v>
      </c>
      <c r="D42" s="42">
        <v>1.3</v>
      </c>
      <c r="E42" s="30">
        <v>52000</v>
      </c>
      <c r="F42" s="28">
        <v>0</v>
      </c>
      <c r="G42" s="30">
        <v>52000</v>
      </c>
    </row>
    <row r="43" spans="1:7" s="31" customFormat="1" ht="12.75">
      <c r="A43" s="28">
        <v>14</v>
      </c>
      <c r="B43" s="43" t="s">
        <v>114</v>
      </c>
      <c r="C43" s="28" t="s">
        <v>46</v>
      </c>
      <c r="D43" s="42">
        <v>1</v>
      </c>
      <c r="E43" s="30">
        <v>40000</v>
      </c>
      <c r="F43" s="28">
        <v>0</v>
      </c>
      <c r="G43" s="30">
        <v>40000</v>
      </c>
    </row>
    <row r="44" spans="1:7" s="31" customFormat="1" ht="12.75">
      <c r="A44" s="28">
        <v>15</v>
      </c>
      <c r="B44" s="43" t="s">
        <v>115</v>
      </c>
      <c r="C44" s="28" t="s">
        <v>46</v>
      </c>
      <c r="D44" s="42">
        <v>2.4</v>
      </c>
      <c r="E44" s="30">
        <v>96000</v>
      </c>
      <c r="F44" s="28">
        <v>0</v>
      </c>
      <c r="G44" s="30">
        <v>96000</v>
      </c>
    </row>
    <row r="45" spans="1:7" s="31" customFormat="1" ht="12.75">
      <c r="A45" s="28">
        <v>16</v>
      </c>
      <c r="B45" s="43" t="s">
        <v>116</v>
      </c>
      <c r="C45" s="28" t="s">
        <v>46</v>
      </c>
      <c r="D45" s="42">
        <v>2.1</v>
      </c>
      <c r="E45" s="30">
        <v>84000</v>
      </c>
      <c r="F45" s="28">
        <v>0</v>
      </c>
      <c r="G45" s="30">
        <v>84000</v>
      </c>
    </row>
    <row r="46" spans="1:7" s="31" customFormat="1" ht="12.75">
      <c r="A46" s="28">
        <v>17</v>
      </c>
      <c r="B46" s="43" t="s">
        <v>117</v>
      </c>
      <c r="C46" s="28" t="s">
        <v>46</v>
      </c>
      <c r="D46" s="42">
        <v>1</v>
      </c>
      <c r="E46" s="30">
        <v>40000</v>
      </c>
      <c r="F46" s="28">
        <v>0</v>
      </c>
      <c r="G46" s="30">
        <v>40000</v>
      </c>
    </row>
    <row r="47" spans="1:7" s="31" customFormat="1" ht="12.75">
      <c r="A47" s="28">
        <v>18</v>
      </c>
      <c r="B47" s="43" t="s">
        <v>118</v>
      </c>
      <c r="C47" s="28" t="s">
        <v>46</v>
      </c>
      <c r="D47" s="42">
        <v>3.24</v>
      </c>
      <c r="E47" s="30">
        <v>130000</v>
      </c>
      <c r="F47" s="28">
        <v>0</v>
      </c>
      <c r="G47" s="30">
        <v>130000</v>
      </c>
    </row>
    <row r="48" spans="1:7" s="31" customFormat="1" ht="12.75">
      <c r="A48" s="28">
        <v>19</v>
      </c>
      <c r="B48" s="43" t="s">
        <v>119</v>
      </c>
      <c r="C48" s="28" t="s">
        <v>46</v>
      </c>
      <c r="D48" s="42">
        <v>4.5</v>
      </c>
      <c r="E48" s="30">
        <v>180000</v>
      </c>
      <c r="F48" s="28">
        <v>0</v>
      </c>
      <c r="G48" s="30">
        <v>180000</v>
      </c>
    </row>
    <row r="49" spans="1:7" s="31" customFormat="1" ht="12.75">
      <c r="A49" s="28">
        <v>20</v>
      </c>
      <c r="B49" s="43" t="s">
        <v>120</v>
      </c>
      <c r="C49" s="28" t="s">
        <v>121</v>
      </c>
      <c r="D49" s="42">
        <v>5.8</v>
      </c>
      <c r="E49" s="30">
        <v>232000</v>
      </c>
      <c r="F49" s="28">
        <v>0</v>
      </c>
      <c r="G49" s="30">
        <v>232000</v>
      </c>
    </row>
    <row r="50" spans="1:7" s="31" customFormat="1" ht="12.75">
      <c r="A50" s="28">
        <v>21</v>
      </c>
      <c r="B50" s="43" t="s">
        <v>125</v>
      </c>
      <c r="C50" s="28" t="s">
        <v>46</v>
      </c>
      <c r="D50" s="42">
        <v>5</v>
      </c>
      <c r="E50" s="30">
        <v>200000</v>
      </c>
      <c r="F50" s="28">
        <v>0</v>
      </c>
      <c r="G50" s="30">
        <v>200000</v>
      </c>
    </row>
    <row r="51" spans="1:7" s="31" customFormat="1" ht="12.75">
      <c r="A51" s="28">
        <v>22</v>
      </c>
      <c r="B51" s="43" t="s">
        <v>126</v>
      </c>
      <c r="C51" s="28" t="s">
        <v>46</v>
      </c>
      <c r="D51" s="42">
        <v>1.3</v>
      </c>
      <c r="E51" s="30">
        <v>51691</v>
      </c>
      <c r="F51" s="28">
        <v>0</v>
      </c>
      <c r="G51" s="30">
        <v>51691</v>
      </c>
    </row>
    <row r="52" spans="1:7" s="31" customFormat="1" ht="12.75" hidden="1">
      <c r="A52" s="28">
        <v>23</v>
      </c>
      <c r="B52" s="43" t="s">
        <v>127</v>
      </c>
      <c r="C52" s="28" t="s">
        <v>46</v>
      </c>
      <c r="D52" s="42">
        <v>1</v>
      </c>
      <c r="E52" s="30">
        <v>40</v>
      </c>
      <c r="F52" s="82"/>
      <c r="G52" s="30">
        <v>40</v>
      </c>
    </row>
    <row r="53" spans="1:7" ht="12.75">
      <c r="A53" s="20" t="s">
        <v>49</v>
      </c>
      <c r="B53" s="21" t="s">
        <v>50</v>
      </c>
      <c r="C53" s="20" t="s">
        <v>46</v>
      </c>
      <c r="D53" s="44">
        <f>D54+D55+D56+D57+D58+D59+D60+D63+D64+D66+D67</f>
        <v>11.78</v>
      </c>
      <c r="E53" s="22">
        <f>E54+E55+E56+E57+E58+E59+E60+E63+E64+E66+E67+E71</f>
        <v>4376000</v>
      </c>
      <c r="F53" s="20">
        <v>0</v>
      </c>
      <c r="G53" s="22">
        <f>G54+G55+G56+G57+G58+G59+G60+G63+G64+G66+G67+G71</f>
        <v>4376000</v>
      </c>
    </row>
    <row r="54" spans="1:7" s="31" customFormat="1" ht="12.75">
      <c r="A54" s="28">
        <v>1</v>
      </c>
      <c r="B54" s="29" t="s">
        <v>94</v>
      </c>
      <c r="C54" s="28" t="s">
        <v>46</v>
      </c>
      <c r="D54" s="42">
        <v>1</v>
      </c>
      <c r="E54" s="30">
        <v>350000</v>
      </c>
      <c r="F54" s="91">
        <v>0</v>
      </c>
      <c r="G54" s="30">
        <v>350000</v>
      </c>
    </row>
    <row r="55" spans="1:7" s="31" customFormat="1" ht="12.75">
      <c r="A55" s="28">
        <v>2</v>
      </c>
      <c r="B55" s="29" t="s">
        <v>95</v>
      </c>
      <c r="C55" s="28" t="s">
        <v>46</v>
      </c>
      <c r="D55" s="42">
        <v>1</v>
      </c>
      <c r="E55" s="30">
        <v>350000</v>
      </c>
      <c r="F55" s="91">
        <v>0</v>
      </c>
      <c r="G55" s="30">
        <v>350000</v>
      </c>
    </row>
    <row r="56" spans="1:7" s="31" customFormat="1" ht="12.75">
      <c r="A56" s="28">
        <v>3</v>
      </c>
      <c r="B56" s="29" t="s">
        <v>99</v>
      </c>
      <c r="C56" s="28" t="s">
        <v>46</v>
      </c>
      <c r="D56" s="42">
        <v>1</v>
      </c>
      <c r="E56" s="30">
        <v>350000</v>
      </c>
      <c r="F56" s="91">
        <v>0</v>
      </c>
      <c r="G56" s="30">
        <v>350000</v>
      </c>
    </row>
    <row r="57" spans="1:7" s="31" customFormat="1" ht="12.75">
      <c r="A57" s="28">
        <v>4</v>
      </c>
      <c r="B57" s="29" t="s">
        <v>96</v>
      </c>
      <c r="C57" s="28" t="s">
        <v>46</v>
      </c>
      <c r="D57" s="42">
        <v>1</v>
      </c>
      <c r="E57" s="30">
        <v>301000</v>
      </c>
      <c r="F57" s="91">
        <v>0</v>
      </c>
      <c r="G57" s="30">
        <v>301000</v>
      </c>
    </row>
    <row r="58" spans="1:7" s="31" customFormat="1" ht="12.75">
      <c r="A58" s="28">
        <v>5</v>
      </c>
      <c r="B58" s="29" t="s">
        <v>89</v>
      </c>
      <c r="C58" s="28" t="s">
        <v>46</v>
      </c>
      <c r="D58" s="42">
        <v>1</v>
      </c>
      <c r="E58" s="30">
        <v>350000</v>
      </c>
      <c r="F58" s="91">
        <v>0</v>
      </c>
      <c r="G58" s="30">
        <v>350000</v>
      </c>
    </row>
    <row r="59" spans="1:7" s="31" customFormat="1" ht="12.75">
      <c r="A59" s="28">
        <v>6</v>
      </c>
      <c r="B59" s="29" t="s">
        <v>90</v>
      </c>
      <c r="C59" s="28" t="s">
        <v>46</v>
      </c>
      <c r="D59" s="42">
        <v>1</v>
      </c>
      <c r="E59" s="30">
        <v>350000</v>
      </c>
      <c r="F59" s="91">
        <v>0</v>
      </c>
      <c r="G59" s="30">
        <v>350000</v>
      </c>
    </row>
    <row r="60" spans="1:7" s="31" customFormat="1" ht="11.25" customHeight="1">
      <c r="A60" s="28">
        <v>7</v>
      </c>
      <c r="B60" s="29" t="s">
        <v>92</v>
      </c>
      <c r="C60" s="28" t="s">
        <v>46</v>
      </c>
      <c r="D60" s="42">
        <v>1</v>
      </c>
      <c r="E60" s="30">
        <v>350000</v>
      </c>
      <c r="F60" s="91">
        <v>0</v>
      </c>
      <c r="G60" s="30">
        <v>350000</v>
      </c>
    </row>
    <row r="61" spans="1:7" s="31" customFormat="1" ht="11.25" customHeight="1">
      <c r="A61" s="73"/>
      <c r="B61" s="74"/>
      <c r="C61" s="73"/>
      <c r="D61" s="75"/>
      <c r="E61" s="76"/>
      <c r="F61" s="93"/>
      <c r="G61" s="76"/>
    </row>
    <row r="62" spans="1:7" s="31" customFormat="1" ht="11.25" customHeight="1">
      <c r="A62" s="5">
        <v>0</v>
      </c>
      <c r="B62" s="5">
        <v>1</v>
      </c>
      <c r="C62" s="5">
        <v>2</v>
      </c>
      <c r="D62" s="5">
        <v>3</v>
      </c>
      <c r="E62" s="5">
        <v>4</v>
      </c>
      <c r="F62" s="5">
        <v>5</v>
      </c>
      <c r="G62" s="5">
        <v>6</v>
      </c>
    </row>
    <row r="63" spans="1:7" s="31" customFormat="1" ht="11.25" customHeight="1">
      <c r="A63" s="28">
        <v>8</v>
      </c>
      <c r="B63" s="43" t="s">
        <v>93</v>
      </c>
      <c r="C63" s="28" t="s">
        <v>46</v>
      </c>
      <c r="D63" s="42">
        <v>1</v>
      </c>
      <c r="E63" s="30">
        <v>350000</v>
      </c>
      <c r="F63" s="91">
        <v>0</v>
      </c>
      <c r="G63" s="30">
        <v>350000</v>
      </c>
    </row>
    <row r="64" spans="1:7" s="31" customFormat="1" ht="12.75">
      <c r="A64" s="46">
        <v>9</v>
      </c>
      <c r="B64" s="43" t="s">
        <v>87</v>
      </c>
      <c r="C64" s="28" t="s">
        <v>46</v>
      </c>
      <c r="D64" s="42">
        <v>1.5</v>
      </c>
      <c r="E64" s="28">
        <v>525000</v>
      </c>
      <c r="F64" s="91">
        <v>0</v>
      </c>
      <c r="G64" s="28">
        <v>525000</v>
      </c>
    </row>
    <row r="65" spans="1:7" ht="12.75" hidden="1">
      <c r="A65" s="20" t="s">
        <v>51</v>
      </c>
      <c r="B65" s="21" t="s">
        <v>52</v>
      </c>
      <c r="C65" s="28" t="s">
        <v>46</v>
      </c>
      <c r="D65" s="20">
        <v>0</v>
      </c>
      <c r="E65" s="20">
        <v>0</v>
      </c>
      <c r="F65" s="91">
        <v>0</v>
      </c>
      <c r="G65" s="20">
        <v>0</v>
      </c>
    </row>
    <row r="66" spans="1:7" s="31" customFormat="1" ht="12.75">
      <c r="A66" s="28">
        <v>10</v>
      </c>
      <c r="B66" s="29" t="s">
        <v>109</v>
      </c>
      <c r="C66" s="28" t="s">
        <v>46</v>
      </c>
      <c r="D66" s="42">
        <v>1</v>
      </c>
      <c r="E66" s="28">
        <v>350000</v>
      </c>
      <c r="F66" s="91">
        <v>0</v>
      </c>
      <c r="G66" s="28">
        <v>350000</v>
      </c>
    </row>
    <row r="67" spans="1:7" s="31" customFormat="1" ht="12.75">
      <c r="A67" s="28">
        <v>11</v>
      </c>
      <c r="B67" s="29" t="s">
        <v>98</v>
      </c>
      <c r="C67" s="28" t="s">
        <v>46</v>
      </c>
      <c r="D67" s="42">
        <v>1.28</v>
      </c>
      <c r="E67" s="30">
        <v>450000</v>
      </c>
      <c r="F67" s="91">
        <v>0</v>
      </c>
      <c r="G67" s="30">
        <v>450000</v>
      </c>
    </row>
    <row r="68" spans="1:6" s="31" customFormat="1" ht="12.75" hidden="1">
      <c r="A68" s="69">
        <v>12</v>
      </c>
      <c r="B68" s="70"/>
      <c r="C68" s="69"/>
      <c r="D68" s="71"/>
      <c r="E68" s="72"/>
      <c r="F68" s="91">
        <v>0</v>
      </c>
    </row>
    <row r="69" spans="1:6" s="78" customFormat="1" ht="12.75" hidden="1">
      <c r="A69" s="73"/>
      <c r="B69" s="74"/>
      <c r="C69" s="73"/>
      <c r="D69" s="75"/>
      <c r="E69" s="76"/>
      <c r="F69" s="91">
        <v>0</v>
      </c>
    </row>
    <row r="70" spans="1:7" s="77" customFormat="1" ht="12.75" hidden="1">
      <c r="A70" s="48">
        <v>0</v>
      </c>
      <c r="B70" s="48">
        <v>1</v>
      </c>
      <c r="C70" s="48">
        <v>2</v>
      </c>
      <c r="D70" s="51">
        <v>3</v>
      </c>
      <c r="E70" s="49">
        <v>4</v>
      </c>
      <c r="F70" s="91">
        <v>0</v>
      </c>
      <c r="G70" s="48"/>
    </row>
    <row r="71" spans="1:7" s="31" customFormat="1" ht="12.75">
      <c r="A71" s="28">
        <v>12</v>
      </c>
      <c r="B71" s="29" t="s">
        <v>102</v>
      </c>
      <c r="C71" s="28" t="s">
        <v>46</v>
      </c>
      <c r="D71" s="42">
        <v>0.9</v>
      </c>
      <c r="E71" s="30">
        <v>300000</v>
      </c>
      <c r="F71" s="91">
        <v>0</v>
      </c>
      <c r="G71" s="30">
        <v>300000</v>
      </c>
    </row>
    <row r="72" spans="1:7" s="31" customFormat="1" ht="12.75" hidden="1">
      <c r="A72" s="28">
        <v>13</v>
      </c>
      <c r="B72" s="29" t="s">
        <v>108</v>
      </c>
      <c r="C72" s="28" t="s">
        <v>46</v>
      </c>
      <c r="D72" s="42">
        <v>1</v>
      </c>
      <c r="E72" s="65">
        <v>347.691</v>
      </c>
      <c r="F72" s="49"/>
      <c r="G72" s="65">
        <v>347.691</v>
      </c>
    </row>
    <row r="73" spans="1:7" ht="12.75">
      <c r="A73" s="20" t="s">
        <v>53</v>
      </c>
      <c r="B73" s="21" t="s">
        <v>54</v>
      </c>
      <c r="C73" s="20" t="s">
        <v>46</v>
      </c>
      <c r="D73" s="20"/>
      <c r="E73" s="22">
        <v>300000</v>
      </c>
      <c r="F73" s="22">
        <v>0</v>
      </c>
      <c r="G73" s="22">
        <v>300000</v>
      </c>
    </row>
    <row r="74" spans="1:7" ht="12.75" hidden="1">
      <c r="A74" s="52" t="s">
        <v>55</v>
      </c>
      <c r="B74" s="53" t="s">
        <v>56</v>
      </c>
      <c r="C74" s="52" t="s">
        <v>46</v>
      </c>
      <c r="D74" s="52">
        <v>0</v>
      </c>
      <c r="E74" s="54">
        <v>0</v>
      </c>
      <c r="F74" s="22">
        <v>0</v>
      </c>
      <c r="G74" s="54">
        <v>0</v>
      </c>
    </row>
    <row r="75" spans="1:7" ht="12.75" hidden="1">
      <c r="A75" s="59"/>
      <c r="B75" s="60"/>
      <c r="C75" s="59"/>
      <c r="D75" s="59"/>
      <c r="E75" s="61"/>
      <c r="F75" s="22">
        <v>0</v>
      </c>
      <c r="G75" s="61"/>
    </row>
    <row r="76" spans="1:7" ht="12.75" hidden="1">
      <c r="A76" s="62"/>
      <c r="B76" s="63"/>
      <c r="C76" s="62"/>
      <c r="D76" s="62"/>
      <c r="E76" s="64"/>
      <c r="F76" s="22">
        <v>0</v>
      </c>
      <c r="G76" s="64"/>
    </row>
    <row r="77" spans="1:7" ht="12.75">
      <c r="A77" s="55" t="s">
        <v>55</v>
      </c>
      <c r="B77" s="56" t="s">
        <v>123</v>
      </c>
      <c r="C77" s="55" t="s">
        <v>46</v>
      </c>
      <c r="D77" s="57">
        <f>D78+D79</f>
        <v>2</v>
      </c>
      <c r="E77" s="58">
        <v>800000</v>
      </c>
      <c r="F77" s="22">
        <v>0</v>
      </c>
      <c r="G77" s="58">
        <v>800000</v>
      </c>
    </row>
    <row r="78" spans="1:7" s="31" customFormat="1" ht="12.75">
      <c r="A78" s="28">
        <v>1</v>
      </c>
      <c r="B78" s="29" t="s">
        <v>102</v>
      </c>
      <c r="C78" s="28" t="s">
        <v>46</v>
      </c>
      <c r="D78" s="42">
        <v>1</v>
      </c>
      <c r="E78" s="30">
        <v>400000</v>
      </c>
      <c r="F78" s="30">
        <v>0</v>
      </c>
      <c r="G78" s="30">
        <v>400000</v>
      </c>
    </row>
    <row r="79" spans="1:7" s="31" customFormat="1" ht="12.75">
      <c r="A79" s="28">
        <v>2</v>
      </c>
      <c r="B79" s="29" t="s">
        <v>124</v>
      </c>
      <c r="C79" s="28" t="s">
        <v>46</v>
      </c>
      <c r="D79" s="42">
        <v>1</v>
      </c>
      <c r="E79" s="30">
        <v>400000</v>
      </c>
      <c r="F79" s="30">
        <v>0</v>
      </c>
      <c r="G79" s="30">
        <v>400000</v>
      </c>
    </row>
    <row r="80" spans="1:7" ht="25.5">
      <c r="A80" s="20" t="s">
        <v>57</v>
      </c>
      <c r="B80" s="24" t="s">
        <v>58</v>
      </c>
      <c r="C80" s="20" t="s">
        <v>46</v>
      </c>
      <c r="D80" s="20"/>
      <c r="E80" s="22">
        <v>125000</v>
      </c>
      <c r="F80" s="22">
        <v>0</v>
      </c>
      <c r="G80" s="22">
        <v>125000</v>
      </c>
    </row>
    <row r="81" spans="1:8" ht="38.25">
      <c r="A81" s="15" t="s">
        <v>59</v>
      </c>
      <c r="B81" s="19" t="s">
        <v>60</v>
      </c>
      <c r="C81" s="15" t="s">
        <v>46</v>
      </c>
      <c r="D81" s="15"/>
      <c r="E81" s="23">
        <v>125000</v>
      </c>
      <c r="F81" s="30">
        <v>0</v>
      </c>
      <c r="G81" s="23">
        <v>125000</v>
      </c>
      <c r="H81" s="88"/>
    </row>
    <row r="82" spans="1:7" ht="12.75" hidden="1">
      <c r="A82" s="35"/>
      <c r="B82" s="37"/>
      <c r="C82" s="35"/>
      <c r="D82" s="35"/>
      <c r="E82" s="39"/>
      <c r="F82" s="49"/>
      <c r="G82" s="39"/>
    </row>
    <row r="83" spans="1:7" ht="12.75" hidden="1">
      <c r="A83" s="32"/>
      <c r="B83" s="33"/>
      <c r="C83" s="32"/>
      <c r="D83" s="32"/>
      <c r="E83" s="34"/>
      <c r="F83" s="49"/>
      <c r="G83" s="34"/>
    </row>
    <row r="84" spans="1:7" ht="12.75" hidden="1">
      <c r="A84" s="32"/>
      <c r="B84" s="33"/>
      <c r="C84" s="32"/>
      <c r="D84" s="32"/>
      <c r="E84" s="34"/>
      <c r="F84" s="49"/>
      <c r="G84" s="34"/>
    </row>
    <row r="85" spans="1:7" ht="12.75" hidden="1">
      <c r="A85" s="36"/>
      <c r="B85" s="38"/>
      <c r="C85" s="36"/>
      <c r="D85" s="36"/>
      <c r="E85" s="41"/>
      <c r="F85" s="49"/>
      <c r="G85" s="41"/>
    </row>
    <row r="86" spans="1:7" ht="12.75" hidden="1">
      <c r="A86" s="5">
        <v>0</v>
      </c>
      <c r="B86" s="4">
        <v>1</v>
      </c>
      <c r="C86" s="5">
        <v>2</v>
      </c>
      <c r="D86" s="5">
        <v>3</v>
      </c>
      <c r="E86" s="45">
        <v>4</v>
      </c>
      <c r="F86" s="49"/>
      <c r="G86" s="45">
        <v>4</v>
      </c>
    </row>
    <row r="87" spans="1:7" ht="25.5">
      <c r="A87" s="9" t="s">
        <v>61</v>
      </c>
      <c r="B87" s="10" t="s">
        <v>62</v>
      </c>
      <c r="C87" s="9"/>
      <c r="D87" s="47">
        <f>D89+D109</f>
        <v>21.53</v>
      </c>
      <c r="E87" s="11">
        <f>E88+E89+E109</f>
        <v>10325000</v>
      </c>
      <c r="F87" s="89">
        <v>500000</v>
      </c>
      <c r="G87" s="11">
        <f>G88+G89+G109</f>
        <v>10825000</v>
      </c>
    </row>
    <row r="88" spans="1:7" ht="12.75">
      <c r="A88" s="20" t="s">
        <v>63</v>
      </c>
      <c r="B88" s="21" t="s">
        <v>64</v>
      </c>
      <c r="C88" s="20"/>
      <c r="D88" s="20"/>
      <c r="E88" s="22">
        <v>1000000</v>
      </c>
      <c r="F88" s="22">
        <v>0</v>
      </c>
      <c r="G88" s="22">
        <v>1000000</v>
      </c>
    </row>
    <row r="89" spans="1:7" ht="13.5" customHeight="1">
      <c r="A89" s="20" t="s">
        <v>65</v>
      </c>
      <c r="B89" s="21" t="s">
        <v>66</v>
      </c>
      <c r="C89" s="20" t="s">
        <v>46</v>
      </c>
      <c r="D89" s="44">
        <f>D90+D92+D93+D94+D96+D99+D100+D101+D103+D104+D106+D107</f>
        <v>17.87</v>
      </c>
      <c r="E89" s="22">
        <f>E90+E92+E93+E94+E96+E99+E100+E101+E103+E104+E106+E107</f>
        <v>7925000</v>
      </c>
      <c r="F89" s="22">
        <v>250000</v>
      </c>
      <c r="G89" s="22">
        <f>G90+G92+G93+G94+G96+G99+G100+G101+G103+G104+G106+G107</f>
        <v>8175000</v>
      </c>
    </row>
    <row r="90" spans="1:7" s="31" customFormat="1" ht="15" customHeight="1">
      <c r="A90" s="28">
        <v>1</v>
      </c>
      <c r="B90" s="29" t="s">
        <v>97</v>
      </c>
      <c r="C90" s="28" t="s">
        <v>46</v>
      </c>
      <c r="D90" s="42">
        <v>1</v>
      </c>
      <c r="E90" s="30">
        <v>450000</v>
      </c>
      <c r="F90" s="30">
        <v>0</v>
      </c>
      <c r="G90" s="30">
        <v>450000</v>
      </c>
    </row>
    <row r="91" spans="1:7" s="31" customFormat="1" ht="12.75" customHeight="1" hidden="1">
      <c r="A91" s="28">
        <v>2</v>
      </c>
      <c r="B91" s="29" t="s">
        <v>98</v>
      </c>
      <c r="C91" s="28" t="s">
        <v>46</v>
      </c>
      <c r="D91" s="42">
        <v>1</v>
      </c>
      <c r="E91" s="30">
        <v>450</v>
      </c>
      <c r="F91" s="30"/>
      <c r="G91" s="30">
        <v>450</v>
      </c>
    </row>
    <row r="92" spans="1:7" s="31" customFormat="1" ht="12.75" customHeight="1">
      <c r="A92" s="28">
        <v>2</v>
      </c>
      <c r="B92" s="29" t="s">
        <v>104</v>
      </c>
      <c r="C92" s="28" t="s">
        <v>46</v>
      </c>
      <c r="D92" s="42">
        <v>1</v>
      </c>
      <c r="E92" s="30">
        <v>450000</v>
      </c>
      <c r="F92" s="30">
        <v>0</v>
      </c>
      <c r="G92" s="30">
        <v>450000</v>
      </c>
    </row>
    <row r="93" spans="1:7" s="31" customFormat="1" ht="15.75" customHeight="1">
      <c r="A93" s="28">
        <v>3</v>
      </c>
      <c r="B93" s="29" t="s">
        <v>99</v>
      </c>
      <c r="C93" s="28" t="s">
        <v>46</v>
      </c>
      <c r="D93" s="42">
        <v>1</v>
      </c>
      <c r="E93" s="30">
        <v>450000</v>
      </c>
      <c r="F93" s="30">
        <v>0</v>
      </c>
      <c r="G93" s="30">
        <v>450000</v>
      </c>
    </row>
    <row r="94" spans="1:7" s="31" customFormat="1" ht="13.5" customHeight="1">
      <c r="A94" s="28">
        <v>4</v>
      </c>
      <c r="B94" s="29" t="s">
        <v>122</v>
      </c>
      <c r="C94" s="28" t="s">
        <v>46</v>
      </c>
      <c r="D94" s="42">
        <v>2.5</v>
      </c>
      <c r="E94" s="30">
        <v>1125000</v>
      </c>
      <c r="F94" s="30">
        <v>0</v>
      </c>
      <c r="G94" s="30">
        <v>1125000</v>
      </c>
    </row>
    <row r="95" spans="1:7" s="31" customFormat="1" ht="13.5" customHeight="1" hidden="1">
      <c r="A95" s="48">
        <v>0</v>
      </c>
      <c r="B95" s="48">
        <v>1</v>
      </c>
      <c r="C95" s="48">
        <v>2</v>
      </c>
      <c r="D95" s="51">
        <v>3</v>
      </c>
      <c r="E95" s="49">
        <v>4</v>
      </c>
      <c r="F95" s="30"/>
      <c r="G95" s="49">
        <v>4</v>
      </c>
    </row>
    <row r="96" spans="1:7" s="31" customFormat="1" ht="12.75" customHeight="1">
      <c r="A96" s="28">
        <v>5</v>
      </c>
      <c r="B96" s="43" t="s">
        <v>93</v>
      </c>
      <c r="C96" s="28" t="s">
        <v>46</v>
      </c>
      <c r="D96" s="42">
        <v>2</v>
      </c>
      <c r="E96" s="30">
        <v>900000</v>
      </c>
      <c r="F96" s="30">
        <v>0</v>
      </c>
      <c r="G96" s="30">
        <v>900000</v>
      </c>
    </row>
    <row r="97" spans="1:7" s="31" customFormat="1" ht="12.75" hidden="1">
      <c r="A97" s="28"/>
      <c r="B97" s="29"/>
      <c r="C97" s="28" t="s">
        <v>46</v>
      </c>
      <c r="D97" s="28"/>
      <c r="E97" s="30"/>
      <c r="F97" s="30"/>
      <c r="G97" s="30"/>
    </row>
    <row r="98" spans="1:7" s="31" customFormat="1" ht="12.75" hidden="1">
      <c r="A98" s="48">
        <v>0</v>
      </c>
      <c r="B98" s="48">
        <v>1</v>
      </c>
      <c r="C98" s="48">
        <v>2</v>
      </c>
      <c r="D98" s="48">
        <v>3</v>
      </c>
      <c r="E98" s="49">
        <v>4</v>
      </c>
      <c r="F98" s="30"/>
      <c r="G98" s="49">
        <v>4</v>
      </c>
    </row>
    <row r="99" spans="1:7" s="31" customFormat="1" ht="12.75">
      <c r="A99" s="28">
        <v>6</v>
      </c>
      <c r="B99" s="29" t="s">
        <v>102</v>
      </c>
      <c r="C99" s="28" t="s">
        <v>46</v>
      </c>
      <c r="D99" s="42">
        <v>2</v>
      </c>
      <c r="E99" s="30">
        <v>900000</v>
      </c>
      <c r="F99" s="30">
        <v>0</v>
      </c>
      <c r="G99" s="30">
        <v>900000</v>
      </c>
    </row>
    <row r="100" spans="1:7" s="31" customFormat="1" ht="12.75">
      <c r="A100" s="28">
        <v>7</v>
      </c>
      <c r="B100" s="29" t="s">
        <v>103</v>
      </c>
      <c r="C100" s="28" t="s">
        <v>46</v>
      </c>
      <c r="D100" s="42">
        <v>2</v>
      </c>
      <c r="E100" s="30">
        <v>800000</v>
      </c>
      <c r="F100" s="30">
        <v>250000</v>
      </c>
      <c r="G100" s="30">
        <v>1050000</v>
      </c>
    </row>
    <row r="101" spans="1:7" s="31" customFormat="1" ht="12.75">
      <c r="A101" s="28">
        <v>8</v>
      </c>
      <c r="B101" s="29" t="s">
        <v>98</v>
      </c>
      <c r="C101" s="28" t="s">
        <v>46</v>
      </c>
      <c r="D101" s="42">
        <v>1</v>
      </c>
      <c r="E101" s="30">
        <v>450000</v>
      </c>
      <c r="F101" s="30">
        <v>0</v>
      </c>
      <c r="G101" s="30">
        <v>450000</v>
      </c>
    </row>
    <row r="102" spans="1:7" s="31" customFormat="1" ht="12.75" hidden="1">
      <c r="A102" s="28">
        <v>8</v>
      </c>
      <c r="B102" s="29" t="s">
        <v>104</v>
      </c>
      <c r="C102" s="28" t="s">
        <v>46</v>
      </c>
      <c r="D102" s="42">
        <v>1</v>
      </c>
      <c r="E102" s="30">
        <v>450000</v>
      </c>
      <c r="F102" s="30"/>
      <c r="G102" s="30">
        <v>450000</v>
      </c>
    </row>
    <row r="103" spans="1:7" s="31" customFormat="1" ht="12.75">
      <c r="A103" s="28">
        <v>9</v>
      </c>
      <c r="B103" s="29" t="s">
        <v>105</v>
      </c>
      <c r="C103" s="28" t="s">
        <v>46</v>
      </c>
      <c r="D103" s="42">
        <v>1</v>
      </c>
      <c r="E103" s="30">
        <v>450000</v>
      </c>
      <c r="F103" s="30">
        <v>0</v>
      </c>
      <c r="G103" s="30">
        <v>450000</v>
      </c>
    </row>
    <row r="104" spans="1:7" s="31" customFormat="1" ht="12.75">
      <c r="A104" s="28">
        <v>10</v>
      </c>
      <c r="B104" s="29" t="s">
        <v>98</v>
      </c>
      <c r="C104" s="28" t="s">
        <v>46</v>
      </c>
      <c r="D104" s="42">
        <v>1</v>
      </c>
      <c r="E104" s="30">
        <v>450000</v>
      </c>
      <c r="F104" s="30">
        <v>0</v>
      </c>
      <c r="G104" s="30">
        <v>450000</v>
      </c>
    </row>
    <row r="105" spans="1:7" s="31" customFormat="1" ht="12.75" hidden="1">
      <c r="A105" s="28"/>
      <c r="B105" s="29"/>
      <c r="C105" s="28"/>
      <c r="D105" s="42"/>
      <c r="E105" s="30"/>
      <c r="F105" s="30"/>
      <c r="G105" s="30"/>
    </row>
    <row r="106" spans="1:7" s="31" customFormat="1" ht="12.75">
      <c r="A106" s="28">
        <v>11</v>
      </c>
      <c r="B106" s="29" t="s">
        <v>90</v>
      </c>
      <c r="C106" s="28" t="s">
        <v>46</v>
      </c>
      <c r="D106" s="42">
        <v>0.71</v>
      </c>
      <c r="E106" s="30">
        <v>300000</v>
      </c>
      <c r="F106" s="30">
        <v>0</v>
      </c>
      <c r="G106" s="30">
        <v>300000</v>
      </c>
    </row>
    <row r="107" spans="1:7" s="31" customFormat="1" ht="12.75">
      <c r="A107" s="28">
        <v>12</v>
      </c>
      <c r="B107" s="29" t="s">
        <v>106</v>
      </c>
      <c r="C107" s="28" t="s">
        <v>46</v>
      </c>
      <c r="D107" s="42">
        <v>2.66</v>
      </c>
      <c r="E107" s="30">
        <v>1200000</v>
      </c>
      <c r="F107" s="30">
        <v>0</v>
      </c>
      <c r="G107" s="30">
        <v>1200000</v>
      </c>
    </row>
    <row r="108" spans="1:7" s="31" customFormat="1" ht="12.75" hidden="1">
      <c r="A108" s="28">
        <v>13</v>
      </c>
      <c r="B108" s="29" t="s">
        <v>107</v>
      </c>
      <c r="C108" s="28" t="s">
        <v>46</v>
      </c>
      <c r="D108" s="42">
        <v>1.5</v>
      </c>
      <c r="E108" s="30">
        <v>600</v>
      </c>
      <c r="F108" s="49"/>
      <c r="G108" s="30">
        <v>600</v>
      </c>
    </row>
    <row r="109" spans="1:7" ht="12.75">
      <c r="A109" s="20" t="s">
        <v>67</v>
      </c>
      <c r="B109" s="21" t="s">
        <v>68</v>
      </c>
      <c r="C109" s="20" t="s">
        <v>46</v>
      </c>
      <c r="D109" s="44">
        <f>D114+D116</f>
        <v>3.66</v>
      </c>
      <c r="E109" s="22">
        <f>E114+E116</f>
        <v>1400000</v>
      </c>
      <c r="F109" s="22">
        <f>F114+F116+F117</f>
        <v>250000</v>
      </c>
      <c r="G109" s="22">
        <f>G114+G116+G117</f>
        <v>1650000</v>
      </c>
    </row>
    <row r="110" spans="1:7" s="31" customFormat="1" ht="12.75" hidden="1">
      <c r="A110" s="28"/>
      <c r="B110" s="29"/>
      <c r="C110" s="28"/>
      <c r="D110" s="28"/>
      <c r="E110" s="30"/>
      <c r="F110" s="49"/>
      <c r="G110" s="30"/>
    </row>
    <row r="111" spans="1:7" s="31" customFormat="1" ht="12.75" hidden="1">
      <c r="A111" s="28"/>
      <c r="B111" s="29"/>
      <c r="C111" s="28"/>
      <c r="D111" s="28"/>
      <c r="E111" s="30"/>
      <c r="F111" s="49"/>
      <c r="G111" s="30"/>
    </row>
    <row r="112" spans="1:7" s="31" customFormat="1" ht="12.75" hidden="1">
      <c r="A112" s="28"/>
      <c r="B112" s="29"/>
      <c r="C112" s="28"/>
      <c r="D112" s="28"/>
      <c r="E112" s="30"/>
      <c r="F112" s="49"/>
      <c r="G112" s="30"/>
    </row>
    <row r="113" spans="1:7" s="31" customFormat="1" ht="12.75" hidden="1">
      <c r="A113" s="28"/>
      <c r="B113" s="29"/>
      <c r="C113" s="28"/>
      <c r="D113" s="28"/>
      <c r="E113" s="30"/>
      <c r="F113" s="49"/>
      <c r="G113" s="30"/>
    </row>
    <row r="114" spans="1:7" s="31" customFormat="1" ht="12.75">
      <c r="A114" s="28">
        <v>1</v>
      </c>
      <c r="B114" s="29" t="s">
        <v>108</v>
      </c>
      <c r="C114" s="28" t="s">
        <v>46</v>
      </c>
      <c r="D114" s="42">
        <v>1.5</v>
      </c>
      <c r="E114" s="30">
        <v>600000</v>
      </c>
      <c r="F114" s="30">
        <v>0</v>
      </c>
      <c r="G114" s="30">
        <v>600000</v>
      </c>
    </row>
    <row r="115" spans="1:7" ht="12.75" hidden="1">
      <c r="A115" s="20" t="s">
        <v>69</v>
      </c>
      <c r="B115" s="21" t="s">
        <v>70</v>
      </c>
      <c r="C115" s="20" t="s">
        <v>71</v>
      </c>
      <c r="D115" s="20">
        <v>0</v>
      </c>
      <c r="E115" s="20">
        <v>0</v>
      </c>
      <c r="F115" s="49"/>
      <c r="G115" s="20">
        <v>0</v>
      </c>
    </row>
    <row r="116" spans="1:7" ht="12.75">
      <c r="A116" s="28">
        <v>2</v>
      </c>
      <c r="B116" s="29" t="s">
        <v>102</v>
      </c>
      <c r="C116" s="28" t="s">
        <v>46</v>
      </c>
      <c r="D116" s="28">
        <v>2.16</v>
      </c>
      <c r="E116" s="28">
        <v>800000</v>
      </c>
      <c r="F116" s="30">
        <v>0</v>
      </c>
      <c r="G116" s="28">
        <v>800000</v>
      </c>
    </row>
    <row r="117" spans="1:7" ht="12.75">
      <c r="A117" s="15">
        <v>3</v>
      </c>
      <c r="B117" s="16" t="s">
        <v>116</v>
      </c>
      <c r="C117" s="15" t="s">
        <v>46</v>
      </c>
      <c r="D117" s="15"/>
      <c r="E117" s="15">
        <f>-J118</f>
        <v>0</v>
      </c>
      <c r="F117" s="90">
        <v>250000</v>
      </c>
      <c r="G117" s="15">
        <v>250000</v>
      </c>
    </row>
    <row r="118" spans="1:7" ht="25.5">
      <c r="A118" s="9" t="s">
        <v>72</v>
      </c>
      <c r="B118" s="84" t="s">
        <v>73</v>
      </c>
      <c r="C118" s="9"/>
      <c r="D118" s="9"/>
      <c r="E118" s="11">
        <f>E119+E120</f>
        <v>1000000</v>
      </c>
      <c r="F118" s="89">
        <v>0</v>
      </c>
      <c r="G118" s="11">
        <f>G119+G120</f>
        <v>1000000</v>
      </c>
    </row>
    <row r="119" spans="1:7" ht="12.75" hidden="1">
      <c r="A119" s="20" t="s">
        <v>74</v>
      </c>
      <c r="B119" s="21" t="s">
        <v>75</v>
      </c>
      <c r="C119" s="20"/>
      <c r="D119" s="20"/>
      <c r="E119" s="20">
        <v>0</v>
      </c>
      <c r="F119" s="49"/>
      <c r="G119" s="20">
        <v>0</v>
      </c>
    </row>
    <row r="120" spans="1:7" ht="12.75">
      <c r="A120" s="20" t="s">
        <v>76</v>
      </c>
      <c r="B120" s="21" t="s">
        <v>77</v>
      </c>
      <c r="C120" s="20" t="s">
        <v>71</v>
      </c>
      <c r="D120" s="20">
        <v>1</v>
      </c>
      <c r="E120" s="22">
        <f>E121</f>
        <v>1000000</v>
      </c>
      <c r="F120" s="22">
        <v>0</v>
      </c>
      <c r="G120" s="22">
        <f>G121</f>
        <v>1000000</v>
      </c>
    </row>
    <row r="121" spans="1:7" s="31" customFormat="1" ht="12.75">
      <c r="A121" s="28" t="s">
        <v>82</v>
      </c>
      <c r="B121" s="29" t="s">
        <v>83</v>
      </c>
      <c r="C121" s="28" t="s">
        <v>100</v>
      </c>
      <c r="D121" s="28">
        <v>1</v>
      </c>
      <c r="E121" s="30">
        <v>1000000</v>
      </c>
      <c r="F121" s="30">
        <v>0</v>
      </c>
      <c r="G121" s="30">
        <v>1000000</v>
      </c>
    </row>
    <row r="122" spans="1:7" s="31" customFormat="1" ht="12.75" hidden="1">
      <c r="A122" s="28"/>
      <c r="B122" s="29"/>
      <c r="C122" s="28"/>
      <c r="D122" s="28"/>
      <c r="E122" s="30"/>
      <c r="F122" s="49"/>
      <c r="G122" s="30"/>
    </row>
    <row r="123" spans="1:7" s="31" customFormat="1" ht="12.75" hidden="1">
      <c r="A123" s="28"/>
      <c r="B123" s="29"/>
      <c r="C123" s="28"/>
      <c r="D123" s="28"/>
      <c r="E123" s="30"/>
      <c r="F123" s="49"/>
      <c r="G123" s="30"/>
    </row>
    <row r="124" spans="1:7" ht="12.75">
      <c r="A124" s="7"/>
      <c r="B124" s="8" t="s">
        <v>78</v>
      </c>
      <c r="C124" s="7"/>
      <c r="D124" s="7"/>
      <c r="E124" s="26">
        <f>E10+E17+E28+E87+E118</f>
        <v>22716691</v>
      </c>
      <c r="F124" s="87">
        <v>1500000</v>
      </c>
      <c r="G124" s="26">
        <f>G10+G17+G28+G87+G118</f>
        <v>24216691</v>
      </c>
    </row>
    <row r="125" ht="12.75">
      <c r="B125" s="27"/>
    </row>
    <row r="128" spans="1:5" ht="12.75">
      <c r="A128" s="95" t="s">
        <v>79</v>
      </c>
      <c r="B128" s="95"/>
      <c r="C128" s="95"/>
      <c r="D128" s="95"/>
      <c r="E128" s="95"/>
    </row>
    <row r="129" spans="1:5" ht="12.75">
      <c r="A129" s="95" t="s">
        <v>80</v>
      </c>
      <c r="B129" s="95"/>
      <c r="C129" s="95"/>
      <c r="D129" s="95"/>
      <c r="E129" s="95"/>
    </row>
  </sheetData>
  <mergeCells count="5">
    <mergeCell ref="A129:E129"/>
    <mergeCell ref="A1:B1"/>
    <mergeCell ref="A128:E128"/>
    <mergeCell ref="A3:G3"/>
    <mergeCell ref="A4:G4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1">
      <selection activeCell="J10" sqref="J10"/>
    </sheetView>
  </sheetViews>
  <sheetFormatPr defaultColWidth="9.140625" defaultRowHeight="12.75"/>
  <cols>
    <col min="1" max="1" width="7.00390625" style="2" customWidth="1"/>
    <col min="2" max="2" width="39.00390625" style="2" customWidth="1"/>
    <col min="3" max="3" width="9.140625" style="2" customWidth="1"/>
    <col min="4" max="4" width="11.28125" style="2" customWidth="1"/>
    <col min="5" max="5" width="18.28125" style="2" customWidth="1"/>
    <col min="7" max="7" width="16.7109375" style="0" customWidth="1"/>
  </cols>
  <sheetData>
    <row r="1" spans="1:5" ht="38.25" customHeight="1">
      <c r="A1" s="96" t="s">
        <v>0</v>
      </c>
      <c r="B1" s="96"/>
      <c r="E1" s="50" t="s">
        <v>110</v>
      </c>
    </row>
    <row r="2" ht="12.75">
      <c r="B2" s="1"/>
    </row>
    <row r="3" spans="1:5" ht="12.75">
      <c r="A3" s="97" t="s">
        <v>1</v>
      </c>
      <c r="B3" s="97"/>
      <c r="C3" s="97"/>
      <c r="D3" s="97"/>
      <c r="E3" s="97"/>
    </row>
    <row r="4" spans="1:5" ht="12.75">
      <c r="A4" s="98" t="s">
        <v>101</v>
      </c>
      <c r="B4" s="98"/>
      <c r="C4" s="98"/>
      <c r="D4" s="98"/>
      <c r="E4" s="98"/>
    </row>
    <row r="5" ht="12.75">
      <c r="B5" s="3"/>
    </row>
    <row r="6" ht="12.75">
      <c r="E6" s="2" t="s">
        <v>128</v>
      </c>
    </row>
    <row r="7" spans="1:5" s="6" customFormat="1" ht="25.5">
      <c r="A7" s="4" t="s">
        <v>4</v>
      </c>
      <c r="B7" s="4" t="s">
        <v>5</v>
      </c>
      <c r="C7" s="5" t="s">
        <v>6</v>
      </c>
      <c r="D7" s="5" t="s">
        <v>7</v>
      </c>
      <c r="E7" s="5" t="s">
        <v>8</v>
      </c>
    </row>
    <row r="8" spans="1:5" ht="12.75">
      <c r="A8" s="5">
        <v>0</v>
      </c>
      <c r="B8" s="5">
        <v>1</v>
      </c>
      <c r="C8" s="5">
        <v>2</v>
      </c>
      <c r="D8" s="5">
        <v>3</v>
      </c>
      <c r="E8" s="5">
        <v>4</v>
      </c>
    </row>
    <row r="9" spans="1:5" s="6" customFormat="1" ht="12.75">
      <c r="A9" s="7" t="s">
        <v>9</v>
      </c>
      <c r="B9" s="8" t="s">
        <v>10</v>
      </c>
      <c r="C9" s="7"/>
      <c r="D9" s="7"/>
      <c r="E9" s="26">
        <f>E10+E17+E28+E85+E115</f>
        <v>22716691</v>
      </c>
    </row>
    <row r="10" spans="1:5" s="6" customFormat="1" ht="25.5">
      <c r="A10" s="9" t="s">
        <v>11</v>
      </c>
      <c r="B10" s="10" t="s">
        <v>12</v>
      </c>
      <c r="C10" s="9"/>
      <c r="D10" s="9"/>
      <c r="E10" s="11">
        <f>E11+E12+E13+E14+E15+E16</f>
        <v>600000</v>
      </c>
    </row>
    <row r="11" spans="1:5" s="14" customFormat="1" ht="12.75">
      <c r="A11" s="12" t="s">
        <v>13</v>
      </c>
      <c r="B11" s="13" t="s">
        <v>14</v>
      </c>
      <c r="C11" s="12"/>
      <c r="D11" s="12"/>
      <c r="E11" s="18">
        <v>100000</v>
      </c>
    </row>
    <row r="12" spans="1:5" ht="12.75" hidden="1">
      <c r="A12" s="15" t="s">
        <v>15</v>
      </c>
      <c r="B12" s="16" t="s">
        <v>16</v>
      </c>
      <c r="C12" s="15"/>
      <c r="D12" s="15"/>
      <c r="E12" s="15">
        <v>0</v>
      </c>
    </row>
    <row r="13" spans="1:5" ht="12.75" hidden="1">
      <c r="A13" s="15" t="s">
        <v>17</v>
      </c>
      <c r="B13" s="16" t="s">
        <v>18</v>
      </c>
      <c r="C13" s="15"/>
      <c r="D13" s="15"/>
      <c r="E13" s="15">
        <v>0</v>
      </c>
    </row>
    <row r="14" spans="1:5" s="14" customFormat="1" ht="25.5">
      <c r="A14" s="12" t="s">
        <v>19</v>
      </c>
      <c r="B14" s="17" t="s">
        <v>20</v>
      </c>
      <c r="C14" s="12"/>
      <c r="D14" s="12"/>
      <c r="E14" s="18">
        <v>400000</v>
      </c>
    </row>
    <row r="15" spans="1:5" ht="12.75">
      <c r="A15" s="15" t="s">
        <v>21</v>
      </c>
      <c r="B15" s="16" t="s">
        <v>22</v>
      </c>
      <c r="C15" s="15"/>
      <c r="D15" s="15"/>
      <c r="E15" s="23">
        <v>50000</v>
      </c>
    </row>
    <row r="16" spans="1:5" ht="25.5">
      <c r="A16" s="15" t="s">
        <v>23</v>
      </c>
      <c r="B16" s="19" t="s">
        <v>24</v>
      </c>
      <c r="C16" s="15"/>
      <c r="D16" s="15"/>
      <c r="E16" s="23">
        <v>50000</v>
      </c>
    </row>
    <row r="17" spans="1:5" s="6" customFormat="1" ht="25.5">
      <c r="A17" s="9" t="s">
        <v>25</v>
      </c>
      <c r="B17" s="10" t="s">
        <v>26</v>
      </c>
      <c r="C17" s="9"/>
      <c r="D17" s="9"/>
      <c r="E17" s="11">
        <f>E18+E27</f>
        <v>2800000</v>
      </c>
    </row>
    <row r="18" spans="1:5" ht="12.75">
      <c r="A18" s="20" t="s">
        <v>27</v>
      </c>
      <c r="B18" s="21" t="s">
        <v>28</v>
      </c>
      <c r="C18" s="20"/>
      <c r="D18" s="20"/>
      <c r="E18" s="22">
        <f>E19+E20+E21+E23+E24+E25+E26</f>
        <v>1500000</v>
      </c>
    </row>
    <row r="19" spans="1:5" ht="12.75">
      <c r="A19" s="15" t="s">
        <v>29</v>
      </c>
      <c r="B19" s="16" t="s">
        <v>30</v>
      </c>
      <c r="C19" s="15"/>
      <c r="D19" s="15"/>
      <c r="E19" s="23">
        <v>1500000</v>
      </c>
    </row>
    <row r="20" spans="1:5" ht="12.75" hidden="1">
      <c r="A20" s="15" t="s">
        <v>31</v>
      </c>
      <c r="B20" s="16" t="s">
        <v>32</v>
      </c>
      <c r="C20" s="15"/>
      <c r="D20" s="15"/>
      <c r="E20" s="15">
        <v>0</v>
      </c>
    </row>
    <row r="21" spans="1:5" ht="12.75" hidden="1">
      <c r="A21" s="15" t="s">
        <v>33</v>
      </c>
      <c r="B21" s="16" t="s">
        <v>34</v>
      </c>
      <c r="C21" s="15"/>
      <c r="D21" s="15"/>
      <c r="E21" s="23">
        <v>0</v>
      </c>
    </row>
    <row r="22" spans="1:5" ht="12.75" customHeight="1" hidden="1">
      <c r="A22" s="15" t="s">
        <v>35</v>
      </c>
      <c r="B22" s="16" t="s">
        <v>36</v>
      </c>
      <c r="C22" s="15"/>
      <c r="D22" s="15"/>
      <c r="E22" s="15"/>
    </row>
    <row r="23" spans="1:5" ht="12.75" hidden="1">
      <c r="A23" s="15" t="s">
        <v>37</v>
      </c>
      <c r="B23" s="16" t="s">
        <v>81</v>
      </c>
      <c r="C23" s="15"/>
      <c r="D23" s="15"/>
      <c r="E23" s="23">
        <v>0</v>
      </c>
    </row>
    <row r="24" spans="1:5" ht="12.75" hidden="1">
      <c r="A24" s="15" t="s">
        <v>38</v>
      </c>
      <c r="B24" s="16" t="s">
        <v>39</v>
      </c>
      <c r="C24" s="15"/>
      <c r="D24" s="15"/>
      <c r="E24" s="15">
        <v>0</v>
      </c>
    </row>
    <row r="25" spans="1:5" ht="25.5" hidden="1">
      <c r="A25" s="15" t="s">
        <v>40</v>
      </c>
      <c r="B25" s="19" t="s">
        <v>41</v>
      </c>
      <c r="C25" s="15"/>
      <c r="D25" s="15"/>
      <c r="E25" s="15">
        <v>0</v>
      </c>
    </row>
    <row r="26" spans="1:5" ht="12.75" hidden="1">
      <c r="A26" s="15" t="s">
        <v>84</v>
      </c>
      <c r="B26" s="19" t="s">
        <v>85</v>
      </c>
      <c r="C26" s="15"/>
      <c r="D26" s="15"/>
      <c r="E26" s="15">
        <v>0</v>
      </c>
    </row>
    <row r="27" spans="1:5" ht="12.75">
      <c r="A27" s="20" t="s">
        <v>42</v>
      </c>
      <c r="B27" s="21" t="s">
        <v>43</v>
      </c>
      <c r="C27" s="20"/>
      <c r="D27" s="20"/>
      <c r="E27" s="22">
        <v>1300000</v>
      </c>
    </row>
    <row r="28" spans="1:5" s="6" customFormat="1" ht="25.5">
      <c r="A28" s="9" t="s">
        <v>44</v>
      </c>
      <c r="B28" s="10" t="s">
        <v>45</v>
      </c>
      <c r="C28" s="9" t="s">
        <v>46</v>
      </c>
      <c r="D28" s="47">
        <f>D29+D53+D71+D75+D78</f>
        <v>73.38</v>
      </c>
      <c r="E28" s="11">
        <f>E29+E53+E71+E75+E78</f>
        <v>7991691</v>
      </c>
    </row>
    <row r="29" spans="1:5" ht="12.75">
      <c r="A29" s="20" t="s">
        <v>47</v>
      </c>
      <c r="B29" s="21" t="s">
        <v>48</v>
      </c>
      <c r="C29" s="20" t="s">
        <v>46</v>
      </c>
      <c r="D29" s="44">
        <f>D30+D31+D32+D33+D34+D35+D36+D37+D38+D39+D40+D41+D42+D43+D44+D45+D46+D47+D48+D49+D50+D51</f>
        <v>59.599999999999994</v>
      </c>
      <c r="E29" s="22">
        <f>E30+E31+E32+E33+E34+E35+E36+E37+E38+E39+E40+E41+E42+E43+E44+E45+E46+E47+E48+E49+E50+E51</f>
        <v>2390691</v>
      </c>
    </row>
    <row r="30" spans="1:7" s="31" customFormat="1" ht="12.75">
      <c r="A30" s="28">
        <v>1</v>
      </c>
      <c r="B30" s="29" t="s">
        <v>86</v>
      </c>
      <c r="C30" s="28" t="s">
        <v>46</v>
      </c>
      <c r="D30" s="28">
        <v>1.62</v>
      </c>
      <c r="E30" s="30">
        <v>65000</v>
      </c>
      <c r="G30" s="80"/>
    </row>
    <row r="31" spans="1:7" s="31" customFormat="1" ht="12.75">
      <c r="A31" s="28">
        <v>2</v>
      </c>
      <c r="B31" s="29" t="s">
        <v>87</v>
      </c>
      <c r="C31" s="28" t="s">
        <v>46</v>
      </c>
      <c r="D31" s="42">
        <v>2.1</v>
      </c>
      <c r="E31" s="30">
        <v>85000</v>
      </c>
      <c r="G31" s="80"/>
    </row>
    <row r="32" spans="1:7" s="31" customFormat="1" ht="12.75">
      <c r="A32" s="28">
        <v>3</v>
      </c>
      <c r="B32" s="29" t="s">
        <v>88</v>
      </c>
      <c r="C32" s="28" t="s">
        <v>46</v>
      </c>
      <c r="D32" s="42">
        <v>1.5</v>
      </c>
      <c r="E32" s="30">
        <v>60000</v>
      </c>
      <c r="G32" s="80"/>
    </row>
    <row r="33" spans="1:7" s="31" customFormat="1" ht="12.75">
      <c r="A33" s="28">
        <v>4</v>
      </c>
      <c r="B33" s="29" t="s">
        <v>99</v>
      </c>
      <c r="C33" s="28" t="s">
        <v>46</v>
      </c>
      <c r="D33" s="42">
        <v>3</v>
      </c>
      <c r="E33" s="30">
        <v>120000</v>
      </c>
      <c r="G33" s="80"/>
    </row>
    <row r="34" spans="1:7" s="31" customFormat="1" ht="12.75">
      <c r="A34" s="28">
        <v>5</v>
      </c>
      <c r="B34" s="29" t="s">
        <v>89</v>
      </c>
      <c r="C34" s="28" t="s">
        <v>46</v>
      </c>
      <c r="D34" s="42">
        <v>4</v>
      </c>
      <c r="E34" s="30">
        <v>160000</v>
      </c>
      <c r="G34" s="80"/>
    </row>
    <row r="35" spans="1:7" s="31" customFormat="1" ht="12.75">
      <c r="A35" s="28">
        <v>6</v>
      </c>
      <c r="B35" s="29" t="s">
        <v>90</v>
      </c>
      <c r="C35" s="28" t="s">
        <v>46</v>
      </c>
      <c r="D35" s="42">
        <v>4</v>
      </c>
      <c r="E35" s="30">
        <v>160000</v>
      </c>
      <c r="G35" s="80"/>
    </row>
    <row r="36" spans="1:7" s="31" customFormat="1" ht="12.75">
      <c r="A36" s="28">
        <v>7</v>
      </c>
      <c r="B36" s="29" t="s">
        <v>91</v>
      </c>
      <c r="C36" s="28" t="s">
        <v>46</v>
      </c>
      <c r="D36" s="42">
        <v>1</v>
      </c>
      <c r="E36" s="30">
        <v>40000</v>
      </c>
      <c r="G36" s="80"/>
    </row>
    <row r="37" spans="1:7" s="31" customFormat="1" ht="12.75">
      <c r="A37" s="28">
        <v>8</v>
      </c>
      <c r="B37" s="29" t="s">
        <v>92</v>
      </c>
      <c r="C37" s="28" t="s">
        <v>46</v>
      </c>
      <c r="D37" s="28">
        <v>4.17</v>
      </c>
      <c r="E37" s="30">
        <v>170000</v>
      </c>
      <c r="G37" s="80"/>
    </row>
    <row r="38" spans="1:7" s="31" customFormat="1" ht="12.75">
      <c r="A38" s="28">
        <v>9</v>
      </c>
      <c r="B38" s="43" t="s">
        <v>93</v>
      </c>
      <c r="C38" s="28" t="s">
        <v>46</v>
      </c>
      <c r="D38" s="42">
        <v>1.7</v>
      </c>
      <c r="E38" s="30">
        <v>70000</v>
      </c>
      <c r="G38" s="80"/>
    </row>
    <row r="39" spans="1:7" s="31" customFormat="1" ht="12.75">
      <c r="A39" s="28">
        <v>10</v>
      </c>
      <c r="B39" s="43" t="s">
        <v>111</v>
      </c>
      <c r="C39" s="28" t="s">
        <v>46</v>
      </c>
      <c r="D39" s="42">
        <v>4.67</v>
      </c>
      <c r="E39" s="30">
        <v>187000</v>
      </c>
      <c r="G39" s="80"/>
    </row>
    <row r="40" spans="1:7" s="31" customFormat="1" ht="12.75">
      <c r="A40" s="28">
        <v>11</v>
      </c>
      <c r="B40" s="43" t="s">
        <v>103</v>
      </c>
      <c r="C40" s="28" t="s">
        <v>46</v>
      </c>
      <c r="D40" s="42">
        <v>2</v>
      </c>
      <c r="E40" s="30">
        <v>80000</v>
      </c>
      <c r="G40" s="80"/>
    </row>
    <row r="41" spans="1:7" s="31" customFormat="1" ht="12.75">
      <c r="A41" s="28">
        <v>12</v>
      </c>
      <c r="B41" s="43" t="s">
        <v>112</v>
      </c>
      <c r="C41" s="28" t="s">
        <v>46</v>
      </c>
      <c r="D41" s="42">
        <v>2.2</v>
      </c>
      <c r="E41" s="30">
        <v>88000</v>
      </c>
      <c r="G41" s="80"/>
    </row>
    <row r="42" spans="1:7" s="31" customFormat="1" ht="12.75">
      <c r="A42" s="28">
        <v>13</v>
      </c>
      <c r="B42" s="43" t="s">
        <v>113</v>
      </c>
      <c r="C42" s="28" t="s">
        <v>46</v>
      </c>
      <c r="D42" s="42">
        <v>1.3</v>
      </c>
      <c r="E42" s="30">
        <v>52000</v>
      </c>
      <c r="G42" s="80"/>
    </row>
    <row r="43" spans="1:7" s="31" customFormat="1" ht="12.75">
      <c r="A43" s="28">
        <v>14</v>
      </c>
      <c r="B43" s="43" t="s">
        <v>114</v>
      </c>
      <c r="C43" s="28" t="s">
        <v>46</v>
      </c>
      <c r="D43" s="42">
        <v>1</v>
      </c>
      <c r="E43" s="30">
        <v>40000</v>
      </c>
      <c r="G43" s="80"/>
    </row>
    <row r="44" spans="1:7" s="31" customFormat="1" ht="12.75">
      <c r="A44" s="28">
        <v>15</v>
      </c>
      <c r="B44" s="43" t="s">
        <v>115</v>
      </c>
      <c r="C44" s="28" t="s">
        <v>46</v>
      </c>
      <c r="D44" s="42">
        <v>2.4</v>
      </c>
      <c r="E44" s="30">
        <v>96000</v>
      </c>
      <c r="G44" s="80"/>
    </row>
    <row r="45" spans="1:7" s="31" customFormat="1" ht="12.75">
      <c r="A45" s="28">
        <v>16</v>
      </c>
      <c r="B45" s="43" t="s">
        <v>116</v>
      </c>
      <c r="C45" s="28" t="s">
        <v>46</v>
      </c>
      <c r="D45" s="42">
        <v>2.1</v>
      </c>
      <c r="E45" s="30">
        <v>84000</v>
      </c>
      <c r="G45" s="80"/>
    </row>
    <row r="46" spans="1:7" s="31" customFormat="1" ht="12.75">
      <c r="A46" s="28">
        <v>17</v>
      </c>
      <c r="B46" s="43" t="s">
        <v>117</v>
      </c>
      <c r="C46" s="28" t="s">
        <v>46</v>
      </c>
      <c r="D46" s="42">
        <v>1</v>
      </c>
      <c r="E46" s="30">
        <v>40000</v>
      </c>
      <c r="G46" s="80"/>
    </row>
    <row r="47" spans="1:7" s="31" customFormat="1" ht="12.75">
      <c r="A47" s="28">
        <v>18</v>
      </c>
      <c r="B47" s="43" t="s">
        <v>118</v>
      </c>
      <c r="C47" s="28" t="s">
        <v>46</v>
      </c>
      <c r="D47" s="42">
        <v>3.24</v>
      </c>
      <c r="E47" s="30">
        <v>130000</v>
      </c>
      <c r="G47" s="80"/>
    </row>
    <row r="48" spans="1:7" s="31" customFormat="1" ht="12.75">
      <c r="A48" s="28">
        <v>19</v>
      </c>
      <c r="B48" s="43" t="s">
        <v>119</v>
      </c>
      <c r="C48" s="28" t="s">
        <v>46</v>
      </c>
      <c r="D48" s="42">
        <v>4.5</v>
      </c>
      <c r="E48" s="30">
        <v>180000</v>
      </c>
      <c r="G48" s="80"/>
    </row>
    <row r="49" spans="1:7" s="31" customFormat="1" ht="12.75">
      <c r="A49" s="28">
        <v>20</v>
      </c>
      <c r="B49" s="43" t="s">
        <v>120</v>
      </c>
      <c r="C49" s="28" t="s">
        <v>121</v>
      </c>
      <c r="D49" s="42">
        <v>5.8</v>
      </c>
      <c r="E49" s="30">
        <v>232000</v>
      </c>
      <c r="G49" s="80"/>
    </row>
    <row r="50" spans="1:7" s="31" customFormat="1" ht="12.75">
      <c r="A50" s="28">
        <v>21</v>
      </c>
      <c r="B50" s="43" t="s">
        <v>125</v>
      </c>
      <c r="C50" s="28" t="s">
        <v>46</v>
      </c>
      <c r="D50" s="42">
        <v>5</v>
      </c>
      <c r="E50" s="30">
        <v>200000</v>
      </c>
      <c r="G50" s="80"/>
    </row>
    <row r="51" spans="1:7" s="31" customFormat="1" ht="12.75">
      <c r="A51" s="28">
        <v>22</v>
      </c>
      <c r="B51" s="43" t="s">
        <v>126</v>
      </c>
      <c r="C51" s="28" t="s">
        <v>46</v>
      </c>
      <c r="D51" s="42">
        <v>1.3</v>
      </c>
      <c r="E51" s="30">
        <v>51691</v>
      </c>
      <c r="G51" s="80"/>
    </row>
    <row r="52" spans="1:5" s="31" customFormat="1" ht="12.75" hidden="1">
      <c r="A52" s="28">
        <v>23</v>
      </c>
      <c r="B52" s="43" t="s">
        <v>127</v>
      </c>
      <c r="C52" s="28" t="s">
        <v>46</v>
      </c>
      <c r="D52" s="42">
        <v>1</v>
      </c>
      <c r="E52" s="30">
        <v>40</v>
      </c>
    </row>
    <row r="53" spans="1:5" ht="12.75">
      <c r="A53" s="20" t="s">
        <v>49</v>
      </c>
      <c r="B53" s="21" t="s">
        <v>50</v>
      </c>
      <c r="C53" s="20" t="s">
        <v>46</v>
      </c>
      <c r="D53" s="44">
        <f>D54+D55+D56+D57+D58+D59+D60+D61+D62+D64+D65</f>
        <v>11.78</v>
      </c>
      <c r="E53" s="22">
        <f>E54+E55+E56+E57+E58+E59+E60+E61+E62+E64+E65+E69</f>
        <v>4376000</v>
      </c>
    </row>
    <row r="54" spans="1:5" s="31" customFormat="1" ht="12.75">
      <c r="A54" s="28">
        <v>1</v>
      </c>
      <c r="B54" s="29" t="s">
        <v>94</v>
      </c>
      <c r="C54" s="28" t="s">
        <v>46</v>
      </c>
      <c r="D54" s="42">
        <v>1</v>
      </c>
      <c r="E54" s="30">
        <v>350000</v>
      </c>
    </row>
    <row r="55" spans="1:5" s="31" customFormat="1" ht="12.75">
      <c r="A55" s="28">
        <v>2</v>
      </c>
      <c r="B55" s="29" t="s">
        <v>95</v>
      </c>
      <c r="C55" s="28" t="s">
        <v>46</v>
      </c>
      <c r="D55" s="42">
        <v>1</v>
      </c>
      <c r="E55" s="30">
        <v>350000</v>
      </c>
    </row>
    <row r="56" spans="1:5" s="31" customFormat="1" ht="12.75">
      <c r="A56" s="28">
        <v>3</v>
      </c>
      <c r="B56" s="29" t="s">
        <v>99</v>
      </c>
      <c r="C56" s="28" t="s">
        <v>46</v>
      </c>
      <c r="D56" s="42">
        <v>1</v>
      </c>
      <c r="E56" s="30">
        <v>350000</v>
      </c>
    </row>
    <row r="57" spans="1:5" s="31" customFormat="1" ht="12.75">
      <c r="A57" s="28">
        <v>4</v>
      </c>
      <c r="B57" s="29" t="s">
        <v>96</v>
      </c>
      <c r="C57" s="28" t="s">
        <v>46</v>
      </c>
      <c r="D57" s="42">
        <v>1</v>
      </c>
      <c r="E57" s="30">
        <v>301000</v>
      </c>
    </row>
    <row r="58" spans="1:5" s="31" customFormat="1" ht="12.75">
      <c r="A58" s="28">
        <v>5</v>
      </c>
      <c r="B58" s="29" t="s">
        <v>89</v>
      </c>
      <c r="C58" s="28" t="s">
        <v>46</v>
      </c>
      <c r="D58" s="42">
        <v>1</v>
      </c>
      <c r="E58" s="30">
        <v>350000</v>
      </c>
    </row>
    <row r="59" spans="1:5" s="31" customFormat="1" ht="12.75">
      <c r="A59" s="28">
        <v>6</v>
      </c>
      <c r="B59" s="29" t="s">
        <v>90</v>
      </c>
      <c r="C59" s="28" t="s">
        <v>46</v>
      </c>
      <c r="D59" s="42">
        <v>1</v>
      </c>
      <c r="E59" s="30">
        <v>350000</v>
      </c>
    </row>
    <row r="60" spans="1:5" s="31" customFormat="1" ht="11.25" customHeight="1">
      <c r="A60" s="28">
        <v>7</v>
      </c>
      <c r="B60" s="29" t="s">
        <v>92</v>
      </c>
      <c r="C60" s="28" t="s">
        <v>46</v>
      </c>
      <c r="D60" s="42">
        <v>1</v>
      </c>
      <c r="E60" s="30">
        <v>350000</v>
      </c>
    </row>
    <row r="61" spans="1:5" s="31" customFormat="1" ht="11.25" customHeight="1">
      <c r="A61" s="28">
        <v>8</v>
      </c>
      <c r="B61" s="43" t="s">
        <v>93</v>
      </c>
      <c r="C61" s="28" t="s">
        <v>46</v>
      </c>
      <c r="D61" s="42">
        <v>1</v>
      </c>
      <c r="E61" s="30">
        <v>350000</v>
      </c>
    </row>
    <row r="62" spans="1:5" s="31" customFormat="1" ht="12.75">
      <c r="A62" s="46">
        <v>9</v>
      </c>
      <c r="B62" s="43" t="s">
        <v>87</v>
      </c>
      <c r="C62" s="28" t="s">
        <v>46</v>
      </c>
      <c r="D62" s="42">
        <v>1.5</v>
      </c>
      <c r="E62" s="28">
        <v>525000</v>
      </c>
    </row>
    <row r="63" spans="1:5" ht="12.75" hidden="1">
      <c r="A63" s="20" t="s">
        <v>51</v>
      </c>
      <c r="B63" s="21" t="s">
        <v>52</v>
      </c>
      <c r="C63" s="28" t="s">
        <v>46</v>
      </c>
      <c r="D63" s="20">
        <v>0</v>
      </c>
      <c r="E63" s="20">
        <v>0</v>
      </c>
    </row>
    <row r="64" spans="1:5" s="31" customFormat="1" ht="12.75">
      <c r="A64" s="28">
        <v>10</v>
      </c>
      <c r="B64" s="29" t="s">
        <v>109</v>
      </c>
      <c r="C64" s="28" t="s">
        <v>46</v>
      </c>
      <c r="D64" s="42">
        <v>1</v>
      </c>
      <c r="E64" s="28">
        <v>350000</v>
      </c>
    </row>
    <row r="65" spans="1:5" s="31" customFormat="1" ht="12.75">
      <c r="A65" s="28">
        <v>11</v>
      </c>
      <c r="B65" s="29" t="s">
        <v>98</v>
      </c>
      <c r="C65" s="28" t="s">
        <v>46</v>
      </c>
      <c r="D65" s="42">
        <v>1.28</v>
      </c>
      <c r="E65" s="30">
        <v>450000</v>
      </c>
    </row>
    <row r="66" spans="1:5" s="31" customFormat="1" ht="12.75" hidden="1">
      <c r="A66" s="69">
        <v>12</v>
      </c>
      <c r="B66" s="70"/>
      <c r="C66" s="69"/>
      <c r="D66" s="71"/>
      <c r="E66" s="72"/>
    </row>
    <row r="67" spans="1:5" s="78" customFormat="1" ht="12.75">
      <c r="A67" s="73"/>
      <c r="B67" s="74"/>
      <c r="C67" s="73"/>
      <c r="D67" s="75"/>
      <c r="E67" s="76"/>
    </row>
    <row r="68" spans="1:5" s="77" customFormat="1" ht="12.75">
      <c r="A68" s="48">
        <v>0</v>
      </c>
      <c r="B68" s="48">
        <v>1</v>
      </c>
      <c r="C68" s="48">
        <v>2</v>
      </c>
      <c r="D68" s="79">
        <v>3</v>
      </c>
      <c r="E68" s="49">
        <v>4</v>
      </c>
    </row>
    <row r="69" spans="1:5" s="31" customFormat="1" ht="12.75">
      <c r="A69" s="28">
        <v>12</v>
      </c>
      <c r="B69" s="29" t="s">
        <v>102</v>
      </c>
      <c r="C69" s="28" t="s">
        <v>46</v>
      </c>
      <c r="D69" s="42">
        <v>0.9</v>
      </c>
      <c r="E69" s="30">
        <v>300000</v>
      </c>
    </row>
    <row r="70" spans="1:5" s="31" customFormat="1" ht="12.75" hidden="1">
      <c r="A70" s="28">
        <v>13</v>
      </c>
      <c r="B70" s="29" t="s">
        <v>108</v>
      </c>
      <c r="C70" s="28" t="s">
        <v>46</v>
      </c>
      <c r="D70" s="42">
        <v>1</v>
      </c>
      <c r="E70" s="65">
        <v>347.691</v>
      </c>
    </row>
    <row r="71" spans="1:5" ht="12.75">
      <c r="A71" s="20" t="s">
        <v>53</v>
      </c>
      <c r="B71" s="21" t="s">
        <v>54</v>
      </c>
      <c r="C71" s="20" t="s">
        <v>46</v>
      </c>
      <c r="D71" s="20"/>
      <c r="E71" s="22">
        <v>300000</v>
      </c>
    </row>
    <row r="72" spans="1:5" ht="12.75" hidden="1">
      <c r="A72" s="52" t="s">
        <v>55</v>
      </c>
      <c r="B72" s="53" t="s">
        <v>56</v>
      </c>
      <c r="C72" s="52" t="s">
        <v>46</v>
      </c>
      <c r="D72" s="52">
        <v>0</v>
      </c>
      <c r="E72" s="54">
        <v>0</v>
      </c>
    </row>
    <row r="73" spans="1:5" ht="12.75" hidden="1">
      <c r="A73" s="59"/>
      <c r="B73" s="60"/>
      <c r="C73" s="59"/>
      <c r="D73" s="59"/>
      <c r="E73" s="61"/>
    </row>
    <row r="74" spans="1:5" ht="12.75" hidden="1">
      <c r="A74" s="62"/>
      <c r="B74" s="63"/>
      <c r="C74" s="62"/>
      <c r="D74" s="62"/>
      <c r="E74" s="64"/>
    </row>
    <row r="75" spans="1:5" ht="12.75">
      <c r="A75" s="55" t="s">
        <v>55</v>
      </c>
      <c r="B75" s="56" t="s">
        <v>123</v>
      </c>
      <c r="C75" s="55" t="s">
        <v>46</v>
      </c>
      <c r="D75" s="57">
        <f>D76+D77</f>
        <v>2</v>
      </c>
      <c r="E75" s="58">
        <v>800000</v>
      </c>
    </row>
    <row r="76" spans="1:5" s="31" customFormat="1" ht="12.75">
      <c r="A76" s="28">
        <v>1</v>
      </c>
      <c r="B76" s="29" t="s">
        <v>102</v>
      </c>
      <c r="C76" s="28" t="s">
        <v>46</v>
      </c>
      <c r="D76" s="42">
        <v>1</v>
      </c>
      <c r="E76" s="30">
        <v>400000</v>
      </c>
    </row>
    <row r="77" spans="1:5" s="31" customFormat="1" ht="12.75">
      <c r="A77" s="28">
        <v>2</v>
      </c>
      <c r="B77" s="29" t="s">
        <v>124</v>
      </c>
      <c r="C77" s="28" t="s">
        <v>46</v>
      </c>
      <c r="D77" s="42">
        <v>1</v>
      </c>
      <c r="E77" s="30">
        <v>400000</v>
      </c>
    </row>
    <row r="78" spans="1:5" ht="25.5">
      <c r="A78" s="20" t="s">
        <v>57</v>
      </c>
      <c r="B78" s="24" t="s">
        <v>58</v>
      </c>
      <c r="C78" s="20" t="s">
        <v>46</v>
      </c>
      <c r="D78" s="20"/>
      <c r="E78" s="22">
        <v>125000</v>
      </c>
    </row>
    <row r="79" spans="1:5" ht="25.5">
      <c r="A79" s="15" t="s">
        <v>59</v>
      </c>
      <c r="B79" s="19" t="s">
        <v>60</v>
      </c>
      <c r="C79" s="15" t="s">
        <v>46</v>
      </c>
      <c r="D79" s="15"/>
      <c r="E79" s="23">
        <v>125000</v>
      </c>
    </row>
    <row r="80" spans="1:6" ht="12.75" hidden="1">
      <c r="A80" s="35"/>
      <c r="B80" s="37"/>
      <c r="C80" s="35"/>
      <c r="D80" s="35"/>
      <c r="E80" s="39"/>
      <c r="F80" s="40"/>
    </row>
    <row r="81" spans="1:6" ht="12.75" hidden="1">
      <c r="A81" s="32"/>
      <c r="B81" s="33"/>
      <c r="C81" s="32"/>
      <c r="D81" s="32"/>
      <c r="E81" s="34"/>
      <c r="F81" s="40"/>
    </row>
    <row r="82" spans="1:6" ht="12.75" hidden="1">
      <c r="A82" s="32"/>
      <c r="B82" s="33"/>
      <c r="C82" s="32"/>
      <c r="D82" s="32"/>
      <c r="E82" s="34"/>
      <c r="F82" s="40"/>
    </row>
    <row r="83" spans="1:6" ht="12.75" hidden="1">
      <c r="A83" s="36"/>
      <c r="B83" s="38"/>
      <c r="C83" s="36"/>
      <c r="D83" s="36"/>
      <c r="E83" s="41"/>
      <c r="F83" s="40"/>
    </row>
    <row r="84" spans="1:6" ht="12.75" hidden="1">
      <c r="A84" s="5">
        <v>0</v>
      </c>
      <c r="B84" s="4">
        <v>1</v>
      </c>
      <c r="C84" s="5">
        <v>2</v>
      </c>
      <c r="D84" s="5">
        <v>3</v>
      </c>
      <c r="E84" s="45">
        <v>4</v>
      </c>
      <c r="F84" s="40"/>
    </row>
    <row r="85" spans="1:5" ht="25.5">
      <c r="A85" s="9" t="s">
        <v>61</v>
      </c>
      <c r="B85" s="10" t="s">
        <v>62</v>
      </c>
      <c r="C85" s="9"/>
      <c r="D85" s="47">
        <f>D87+D107</f>
        <v>21.53</v>
      </c>
      <c r="E85" s="11">
        <f>E86+E87+E107</f>
        <v>10325000</v>
      </c>
    </row>
    <row r="86" spans="1:5" ht="12.75">
      <c r="A86" s="20" t="s">
        <v>63</v>
      </c>
      <c r="B86" s="21" t="s">
        <v>64</v>
      </c>
      <c r="C86" s="20"/>
      <c r="D86" s="20"/>
      <c r="E86" s="22">
        <v>1000000</v>
      </c>
    </row>
    <row r="87" spans="1:5" ht="13.5" customHeight="1">
      <c r="A87" s="20" t="s">
        <v>65</v>
      </c>
      <c r="B87" s="21" t="s">
        <v>66</v>
      </c>
      <c r="C87" s="20" t="s">
        <v>46</v>
      </c>
      <c r="D87" s="44">
        <f>D88+D90+D91+D92+D94+D97+D98+D99+D101+D102+D104+D105</f>
        <v>17.87</v>
      </c>
      <c r="E87" s="22">
        <f>E88+E90+E91+E92+E94+E97+E98+E99+E101+E102+E104+E105</f>
        <v>7925000</v>
      </c>
    </row>
    <row r="88" spans="1:5" s="31" customFormat="1" ht="15" customHeight="1">
      <c r="A88" s="28">
        <v>1</v>
      </c>
      <c r="B88" s="29" t="s">
        <v>97</v>
      </c>
      <c r="C88" s="28" t="s">
        <v>46</v>
      </c>
      <c r="D88" s="42">
        <v>1</v>
      </c>
      <c r="E88" s="30">
        <v>450000</v>
      </c>
    </row>
    <row r="89" spans="1:5" s="31" customFormat="1" ht="12.75" customHeight="1" hidden="1">
      <c r="A89" s="28">
        <v>2</v>
      </c>
      <c r="B89" s="29" t="s">
        <v>98</v>
      </c>
      <c r="C89" s="28" t="s">
        <v>46</v>
      </c>
      <c r="D89" s="42">
        <v>1</v>
      </c>
      <c r="E89" s="30">
        <v>450</v>
      </c>
    </row>
    <row r="90" spans="1:5" s="31" customFormat="1" ht="12.75" customHeight="1">
      <c r="A90" s="28">
        <v>2</v>
      </c>
      <c r="B90" s="29" t="s">
        <v>104</v>
      </c>
      <c r="C90" s="28" t="s">
        <v>46</v>
      </c>
      <c r="D90" s="42">
        <v>1</v>
      </c>
      <c r="E90" s="30">
        <v>450000</v>
      </c>
    </row>
    <row r="91" spans="1:5" s="31" customFormat="1" ht="15.75" customHeight="1">
      <c r="A91" s="28">
        <v>3</v>
      </c>
      <c r="B91" s="29" t="s">
        <v>99</v>
      </c>
      <c r="C91" s="28" t="s">
        <v>46</v>
      </c>
      <c r="D91" s="42">
        <v>1</v>
      </c>
      <c r="E91" s="30">
        <v>450000</v>
      </c>
    </row>
    <row r="92" spans="1:5" s="31" customFormat="1" ht="13.5" customHeight="1">
      <c r="A92" s="28">
        <v>4</v>
      </c>
      <c r="B92" s="29" t="s">
        <v>122</v>
      </c>
      <c r="C92" s="28" t="s">
        <v>46</v>
      </c>
      <c r="D92" s="42">
        <v>2.5</v>
      </c>
      <c r="E92" s="30">
        <v>1125000</v>
      </c>
    </row>
    <row r="93" spans="1:5" s="31" customFormat="1" ht="13.5" customHeight="1" hidden="1">
      <c r="A93" s="48">
        <v>0</v>
      </c>
      <c r="B93" s="48">
        <v>1</v>
      </c>
      <c r="C93" s="48">
        <v>2</v>
      </c>
      <c r="D93" s="51">
        <v>3</v>
      </c>
      <c r="E93" s="49">
        <v>4</v>
      </c>
    </row>
    <row r="94" spans="1:5" s="31" customFormat="1" ht="12.75" customHeight="1">
      <c r="A94" s="28">
        <v>5</v>
      </c>
      <c r="B94" s="43" t="s">
        <v>93</v>
      </c>
      <c r="C94" s="28" t="s">
        <v>46</v>
      </c>
      <c r="D94" s="42">
        <v>2</v>
      </c>
      <c r="E94" s="30">
        <v>900000</v>
      </c>
    </row>
    <row r="95" spans="1:5" s="31" customFormat="1" ht="12.75" hidden="1">
      <c r="A95" s="28"/>
      <c r="B95" s="29"/>
      <c r="C95" s="28" t="s">
        <v>46</v>
      </c>
      <c r="D95" s="28"/>
      <c r="E95" s="30"/>
    </row>
    <row r="96" spans="1:5" s="31" customFormat="1" ht="12.75" hidden="1">
      <c r="A96" s="48">
        <v>0</v>
      </c>
      <c r="B96" s="48">
        <v>1</v>
      </c>
      <c r="C96" s="48">
        <v>2</v>
      </c>
      <c r="D96" s="48">
        <v>3</v>
      </c>
      <c r="E96" s="49">
        <v>4</v>
      </c>
    </row>
    <row r="97" spans="1:5" s="31" customFormat="1" ht="12.75">
      <c r="A97" s="28">
        <v>6</v>
      </c>
      <c r="B97" s="29" t="s">
        <v>102</v>
      </c>
      <c r="C97" s="28" t="s">
        <v>46</v>
      </c>
      <c r="D97" s="42">
        <v>2</v>
      </c>
      <c r="E97" s="30">
        <v>900000</v>
      </c>
    </row>
    <row r="98" spans="1:5" s="31" customFormat="1" ht="12.75">
      <c r="A98" s="28">
        <v>7</v>
      </c>
      <c r="B98" s="29" t="s">
        <v>103</v>
      </c>
      <c r="C98" s="28" t="s">
        <v>46</v>
      </c>
      <c r="D98" s="42">
        <v>2</v>
      </c>
      <c r="E98" s="30">
        <v>800000</v>
      </c>
    </row>
    <row r="99" spans="1:5" s="31" customFormat="1" ht="12.75">
      <c r="A99" s="28">
        <v>8</v>
      </c>
      <c r="B99" s="29" t="s">
        <v>98</v>
      </c>
      <c r="C99" s="28" t="s">
        <v>46</v>
      </c>
      <c r="D99" s="42">
        <v>1</v>
      </c>
      <c r="E99" s="30">
        <v>450000</v>
      </c>
    </row>
    <row r="100" spans="1:5" s="31" customFormat="1" ht="12.75" hidden="1">
      <c r="A100" s="28">
        <v>8</v>
      </c>
      <c r="B100" s="29" t="s">
        <v>104</v>
      </c>
      <c r="C100" s="28" t="s">
        <v>46</v>
      </c>
      <c r="D100" s="42">
        <v>1</v>
      </c>
      <c r="E100" s="30">
        <v>450000</v>
      </c>
    </row>
    <row r="101" spans="1:5" s="31" customFormat="1" ht="12.75">
      <c r="A101" s="28">
        <v>9</v>
      </c>
      <c r="B101" s="29" t="s">
        <v>105</v>
      </c>
      <c r="C101" s="28" t="s">
        <v>46</v>
      </c>
      <c r="D101" s="42">
        <v>1</v>
      </c>
      <c r="E101" s="30">
        <v>450000</v>
      </c>
    </row>
    <row r="102" spans="1:5" s="31" customFormat="1" ht="12.75">
      <c r="A102" s="28">
        <v>10</v>
      </c>
      <c r="B102" s="29" t="s">
        <v>98</v>
      </c>
      <c r="C102" s="28" t="s">
        <v>46</v>
      </c>
      <c r="D102" s="42">
        <v>1</v>
      </c>
      <c r="E102" s="30">
        <v>450000</v>
      </c>
    </row>
    <row r="103" spans="1:5" s="31" customFormat="1" ht="12.75" hidden="1">
      <c r="A103" s="28"/>
      <c r="B103" s="29"/>
      <c r="C103" s="28"/>
      <c r="D103" s="42"/>
      <c r="E103" s="30"/>
    </row>
    <row r="104" spans="1:5" s="31" customFormat="1" ht="12.75">
      <c r="A104" s="28">
        <v>11</v>
      </c>
      <c r="B104" s="29" t="s">
        <v>90</v>
      </c>
      <c r="C104" s="28" t="s">
        <v>46</v>
      </c>
      <c r="D104" s="42">
        <v>0.71</v>
      </c>
      <c r="E104" s="30">
        <v>300000</v>
      </c>
    </row>
    <row r="105" spans="1:5" s="31" customFormat="1" ht="12.75">
      <c r="A105" s="28">
        <v>12</v>
      </c>
      <c r="B105" s="29" t="s">
        <v>106</v>
      </c>
      <c r="C105" s="28" t="s">
        <v>46</v>
      </c>
      <c r="D105" s="42">
        <v>2.66</v>
      </c>
      <c r="E105" s="30">
        <v>1200000</v>
      </c>
    </row>
    <row r="106" spans="1:5" s="31" customFormat="1" ht="12.75" hidden="1">
      <c r="A106" s="28">
        <v>13</v>
      </c>
      <c r="B106" s="29" t="s">
        <v>107</v>
      </c>
      <c r="C106" s="28" t="s">
        <v>46</v>
      </c>
      <c r="D106" s="42">
        <v>1.5</v>
      </c>
      <c r="E106" s="30">
        <v>600</v>
      </c>
    </row>
    <row r="107" spans="1:5" ht="12.75">
      <c r="A107" s="20" t="s">
        <v>67</v>
      </c>
      <c r="B107" s="21" t="s">
        <v>68</v>
      </c>
      <c r="C107" s="20" t="s">
        <v>46</v>
      </c>
      <c r="D107" s="44">
        <f>D112+D114</f>
        <v>3.66</v>
      </c>
      <c r="E107" s="22">
        <f>E112+E114</f>
        <v>1400000</v>
      </c>
    </row>
    <row r="108" spans="1:5" s="31" customFormat="1" ht="12.75" hidden="1">
      <c r="A108" s="28"/>
      <c r="B108" s="29"/>
      <c r="C108" s="28"/>
      <c r="D108" s="28"/>
      <c r="E108" s="30"/>
    </row>
    <row r="109" spans="1:5" s="31" customFormat="1" ht="12.75" hidden="1">
      <c r="A109" s="28"/>
      <c r="B109" s="29"/>
      <c r="C109" s="28"/>
      <c r="D109" s="28"/>
      <c r="E109" s="30"/>
    </row>
    <row r="110" spans="1:5" s="31" customFormat="1" ht="12.75" hidden="1">
      <c r="A110" s="28"/>
      <c r="B110" s="29"/>
      <c r="C110" s="28"/>
      <c r="D110" s="28"/>
      <c r="E110" s="30"/>
    </row>
    <row r="111" spans="1:5" s="31" customFormat="1" ht="12.75" hidden="1">
      <c r="A111" s="28"/>
      <c r="B111" s="29"/>
      <c r="C111" s="28"/>
      <c r="D111" s="28"/>
      <c r="E111" s="30"/>
    </row>
    <row r="112" spans="1:5" s="31" customFormat="1" ht="12.75">
      <c r="A112" s="28">
        <v>1</v>
      </c>
      <c r="B112" s="29" t="s">
        <v>108</v>
      </c>
      <c r="C112" s="28" t="s">
        <v>46</v>
      </c>
      <c r="D112" s="42">
        <v>1.5</v>
      </c>
      <c r="E112" s="30">
        <v>600000</v>
      </c>
    </row>
    <row r="113" spans="1:5" ht="12.75" hidden="1">
      <c r="A113" s="20" t="s">
        <v>69</v>
      </c>
      <c r="B113" s="21" t="s">
        <v>70</v>
      </c>
      <c r="C113" s="20" t="s">
        <v>71</v>
      </c>
      <c r="D113" s="20">
        <v>0</v>
      </c>
      <c r="E113" s="20">
        <v>0</v>
      </c>
    </row>
    <row r="114" spans="1:5" ht="12.75">
      <c r="A114" s="28">
        <v>2</v>
      </c>
      <c r="B114" s="29" t="s">
        <v>102</v>
      </c>
      <c r="C114" s="28" t="s">
        <v>46</v>
      </c>
      <c r="D114" s="28">
        <v>2.16</v>
      </c>
      <c r="E114" s="28">
        <v>800000</v>
      </c>
    </row>
    <row r="115" spans="1:5" ht="12.75">
      <c r="A115" s="9" t="s">
        <v>72</v>
      </c>
      <c r="B115" s="25" t="s">
        <v>73</v>
      </c>
      <c r="C115" s="9"/>
      <c r="D115" s="9"/>
      <c r="E115" s="11">
        <f>E116+E117</f>
        <v>1000000</v>
      </c>
    </row>
    <row r="116" spans="1:5" ht="12.75" hidden="1">
      <c r="A116" s="20" t="s">
        <v>74</v>
      </c>
      <c r="B116" s="21" t="s">
        <v>75</v>
      </c>
      <c r="C116" s="20"/>
      <c r="D116" s="20"/>
      <c r="E116" s="20">
        <v>0</v>
      </c>
    </row>
    <row r="117" spans="1:5" ht="12.75">
      <c r="A117" s="20" t="s">
        <v>76</v>
      </c>
      <c r="B117" s="21" t="s">
        <v>77</v>
      </c>
      <c r="C117" s="20" t="s">
        <v>71</v>
      </c>
      <c r="D117" s="20">
        <v>1</v>
      </c>
      <c r="E117" s="22">
        <f>E118</f>
        <v>1000000</v>
      </c>
    </row>
    <row r="118" spans="1:5" s="31" customFormat="1" ht="12.75">
      <c r="A118" s="28" t="s">
        <v>82</v>
      </c>
      <c r="B118" s="29" t="s">
        <v>83</v>
      </c>
      <c r="C118" s="28" t="s">
        <v>100</v>
      </c>
      <c r="D118" s="28">
        <v>1</v>
      </c>
      <c r="E118" s="30">
        <v>1000000</v>
      </c>
    </row>
    <row r="119" spans="1:5" s="31" customFormat="1" ht="12.75" hidden="1">
      <c r="A119" s="28"/>
      <c r="B119" s="29"/>
      <c r="C119" s="28"/>
      <c r="D119" s="28"/>
      <c r="E119" s="30"/>
    </row>
    <row r="120" spans="1:5" s="31" customFormat="1" ht="12.75" hidden="1">
      <c r="A120" s="28"/>
      <c r="B120" s="29"/>
      <c r="C120" s="28"/>
      <c r="D120" s="28"/>
      <c r="E120" s="30"/>
    </row>
    <row r="121" spans="1:5" ht="12.75">
      <c r="A121" s="7"/>
      <c r="B121" s="8" t="s">
        <v>78</v>
      </c>
      <c r="C121" s="7"/>
      <c r="D121" s="7"/>
      <c r="E121" s="26">
        <f>E10+E17+E28+E85+E115</f>
        <v>22716691</v>
      </c>
    </row>
    <row r="122" ht="12.75">
      <c r="B122" s="27"/>
    </row>
    <row r="125" spans="1:5" ht="12.75">
      <c r="A125" s="95" t="s">
        <v>79</v>
      </c>
      <c r="B125" s="95"/>
      <c r="C125" s="95"/>
      <c r="D125" s="95"/>
      <c r="E125" s="95"/>
    </row>
    <row r="126" spans="1:5" ht="12.75">
      <c r="A126" s="95" t="s">
        <v>80</v>
      </c>
      <c r="B126" s="95"/>
      <c r="C126" s="95"/>
      <c r="D126" s="95"/>
      <c r="E126" s="95"/>
    </row>
  </sheetData>
  <mergeCells count="5">
    <mergeCell ref="A126:E126"/>
    <mergeCell ref="A1:B1"/>
    <mergeCell ref="A3:E3"/>
    <mergeCell ref="A4:E4"/>
    <mergeCell ref="A125:E125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4"/>
  <sheetViews>
    <sheetView workbookViewId="0" topLeftCell="A27">
      <selection activeCell="J10" sqref="J10"/>
    </sheetView>
  </sheetViews>
  <sheetFormatPr defaultColWidth="9.140625" defaultRowHeight="12.75"/>
  <cols>
    <col min="1" max="1" width="7.00390625" style="2" customWidth="1"/>
    <col min="2" max="2" width="39.00390625" style="2" customWidth="1"/>
    <col min="3" max="3" width="9.140625" style="2" customWidth="1"/>
    <col min="4" max="4" width="11.28125" style="2" customWidth="1"/>
    <col min="5" max="5" width="18.28125" style="2" customWidth="1"/>
  </cols>
  <sheetData>
    <row r="1" spans="1:5" ht="38.25" customHeight="1">
      <c r="A1" s="96" t="s">
        <v>0</v>
      </c>
      <c r="B1" s="96"/>
      <c r="E1" s="50" t="s">
        <v>110</v>
      </c>
    </row>
    <row r="2" ht="12.75">
      <c r="B2" s="1"/>
    </row>
    <row r="3" spans="1:5" ht="12.75">
      <c r="A3" s="97" t="s">
        <v>1</v>
      </c>
      <c r="B3" s="97"/>
      <c r="C3" s="97"/>
      <c r="D3" s="97"/>
      <c r="E3" s="97"/>
    </row>
    <row r="4" spans="1:5" ht="12.75">
      <c r="A4" s="98" t="s">
        <v>101</v>
      </c>
      <c r="B4" s="98"/>
      <c r="C4" s="98"/>
      <c r="D4" s="98"/>
      <c r="E4" s="98"/>
    </row>
    <row r="5" ht="12.75">
      <c r="B5" s="3"/>
    </row>
    <row r="6" ht="12.75">
      <c r="E6" s="2" t="s">
        <v>3</v>
      </c>
    </row>
    <row r="7" spans="1:5" s="6" customFormat="1" ht="25.5">
      <c r="A7" s="4" t="s">
        <v>4</v>
      </c>
      <c r="B7" s="4" t="s">
        <v>5</v>
      </c>
      <c r="C7" s="5" t="s">
        <v>6</v>
      </c>
      <c r="D7" s="5" t="s">
        <v>7</v>
      </c>
      <c r="E7" s="5" t="s">
        <v>8</v>
      </c>
    </row>
    <row r="8" spans="1:5" ht="12.75">
      <c r="A8" s="5">
        <v>0</v>
      </c>
      <c r="B8" s="5">
        <v>1</v>
      </c>
      <c r="C8" s="5">
        <v>2</v>
      </c>
      <c r="D8" s="5">
        <v>3</v>
      </c>
      <c r="E8" s="5">
        <v>4</v>
      </c>
    </row>
    <row r="9" spans="1:5" s="6" customFormat="1" ht="12.75">
      <c r="A9" s="7" t="s">
        <v>9</v>
      </c>
      <c r="B9" s="8" t="s">
        <v>10</v>
      </c>
      <c r="C9" s="7"/>
      <c r="D9" s="7"/>
      <c r="E9" s="66">
        <f>E10+E17+E28+E83+E113</f>
        <v>23166.691</v>
      </c>
    </row>
    <row r="10" spans="1:5" s="6" customFormat="1" ht="25.5">
      <c r="A10" s="9" t="s">
        <v>11</v>
      </c>
      <c r="B10" s="10" t="s">
        <v>12</v>
      </c>
      <c r="C10" s="9"/>
      <c r="D10" s="9"/>
      <c r="E10" s="11">
        <f>E11+E12+E13+E14+E15+E16</f>
        <v>600</v>
      </c>
    </row>
    <row r="11" spans="1:5" s="14" customFormat="1" ht="12.75">
      <c r="A11" s="12" t="s">
        <v>13</v>
      </c>
      <c r="B11" s="13" t="s">
        <v>14</v>
      </c>
      <c r="C11" s="12"/>
      <c r="D11" s="12"/>
      <c r="E11" s="12">
        <v>100</v>
      </c>
    </row>
    <row r="12" spans="1:5" ht="12.75" hidden="1">
      <c r="A12" s="15" t="s">
        <v>15</v>
      </c>
      <c r="B12" s="16" t="s">
        <v>16</v>
      </c>
      <c r="C12" s="15"/>
      <c r="D12" s="15"/>
      <c r="E12" s="15">
        <v>0</v>
      </c>
    </row>
    <row r="13" spans="1:5" ht="12.75" hidden="1">
      <c r="A13" s="15" t="s">
        <v>17</v>
      </c>
      <c r="B13" s="16" t="s">
        <v>18</v>
      </c>
      <c r="C13" s="15"/>
      <c r="D13" s="15"/>
      <c r="E13" s="15">
        <v>0</v>
      </c>
    </row>
    <row r="14" spans="1:5" s="14" customFormat="1" ht="25.5">
      <c r="A14" s="12" t="s">
        <v>19</v>
      </c>
      <c r="B14" s="17" t="s">
        <v>20</v>
      </c>
      <c r="C14" s="12"/>
      <c r="D14" s="12"/>
      <c r="E14" s="18">
        <v>400</v>
      </c>
    </row>
    <row r="15" spans="1:5" ht="12.75">
      <c r="A15" s="15" t="s">
        <v>21</v>
      </c>
      <c r="B15" s="16" t="s">
        <v>22</v>
      </c>
      <c r="C15" s="15"/>
      <c r="D15" s="15"/>
      <c r="E15" s="15">
        <v>50</v>
      </c>
    </row>
    <row r="16" spans="1:5" ht="25.5">
      <c r="A16" s="15" t="s">
        <v>23</v>
      </c>
      <c r="B16" s="19" t="s">
        <v>24</v>
      </c>
      <c r="C16" s="15"/>
      <c r="D16" s="15"/>
      <c r="E16" s="15">
        <v>50</v>
      </c>
    </row>
    <row r="17" spans="1:5" s="6" customFormat="1" ht="25.5">
      <c r="A17" s="9" t="s">
        <v>25</v>
      </c>
      <c r="B17" s="10" t="s">
        <v>26</v>
      </c>
      <c r="C17" s="9"/>
      <c r="D17" s="9"/>
      <c r="E17" s="11">
        <f>E18+E27</f>
        <v>2800</v>
      </c>
    </row>
    <row r="18" spans="1:5" ht="12.75">
      <c r="A18" s="20" t="s">
        <v>27</v>
      </c>
      <c r="B18" s="21" t="s">
        <v>28</v>
      </c>
      <c r="C18" s="20"/>
      <c r="D18" s="20"/>
      <c r="E18" s="22">
        <f>E19+E20+E21+E23+E24+E25+E26</f>
        <v>1500</v>
      </c>
    </row>
    <row r="19" spans="1:5" ht="12.75">
      <c r="A19" s="15" t="s">
        <v>29</v>
      </c>
      <c r="B19" s="16" t="s">
        <v>30</v>
      </c>
      <c r="C19" s="15"/>
      <c r="D19" s="15"/>
      <c r="E19" s="23">
        <v>1500</v>
      </c>
    </row>
    <row r="20" spans="1:5" ht="12.75" hidden="1">
      <c r="A20" s="15" t="s">
        <v>31</v>
      </c>
      <c r="B20" s="16" t="s">
        <v>32</v>
      </c>
      <c r="C20" s="15"/>
      <c r="D20" s="15"/>
      <c r="E20" s="15">
        <v>0</v>
      </c>
    </row>
    <row r="21" spans="1:5" ht="12.75" hidden="1">
      <c r="A21" s="15" t="s">
        <v>33</v>
      </c>
      <c r="B21" s="16" t="s">
        <v>34</v>
      </c>
      <c r="C21" s="15"/>
      <c r="D21" s="15"/>
      <c r="E21" s="23">
        <v>0</v>
      </c>
    </row>
    <row r="22" spans="1:5" ht="12.75" customHeight="1" hidden="1">
      <c r="A22" s="15" t="s">
        <v>35</v>
      </c>
      <c r="B22" s="16" t="s">
        <v>36</v>
      </c>
      <c r="C22" s="15"/>
      <c r="D22" s="15"/>
      <c r="E22" s="15"/>
    </row>
    <row r="23" spans="1:5" ht="12.75" hidden="1">
      <c r="A23" s="15" t="s">
        <v>37</v>
      </c>
      <c r="B23" s="16" t="s">
        <v>81</v>
      </c>
      <c r="C23" s="15"/>
      <c r="D23" s="15"/>
      <c r="E23" s="23">
        <v>0</v>
      </c>
    </row>
    <row r="24" spans="1:5" ht="12.75" hidden="1">
      <c r="A24" s="15" t="s">
        <v>38</v>
      </c>
      <c r="B24" s="16" t="s">
        <v>39</v>
      </c>
      <c r="C24" s="15"/>
      <c r="D24" s="15"/>
      <c r="E24" s="15">
        <v>0</v>
      </c>
    </row>
    <row r="25" spans="1:5" ht="25.5" hidden="1">
      <c r="A25" s="15" t="s">
        <v>40</v>
      </c>
      <c r="B25" s="19" t="s">
        <v>41</v>
      </c>
      <c r="C25" s="15"/>
      <c r="D25" s="15"/>
      <c r="E25" s="15">
        <v>0</v>
      </c>
    </row>
    <row r="26" spans="1:5" ht="12.75" hidden="1">
      <c r="A26" s="15" t="s">
        <v>84</v>
      </c>
      <c r="B26" s="19" t="s">
        <v>85</v>
      </c>
      <c r="C26" s="15"/>
      <c r="D26" s="15"/>
      <c r="E26" s="15">
        <v>0</v>
      </c>
    </row>
    <row r="27" spans="1:5" ht="12.75">
      <c r="A27" s="20" t="s">
        <v>42</v>
      </c>
      <c r="B27" s="21" t="s">
        <v>43</v>
      </c>
      <c r="C27" s="20"/>
      <c r="D27" s="20"/>
      <c r="E27" s="22">
        <v>1300</v>
      </c>
    </row>
    <row r="28" spans="1:5" s="6" customFormat="1" ht="25.5">
      <c r="A28" s="9" t="s">
        <v>44</v>
      </c>
      <c r="B28" s="10" t="s">
        <v>45</v>
      </c>
      <c r="C28" s="9" t="s">
        <v>46</v>
      </c>
      <c r="D28" s="47">
        <f>D29+D53+D69+D73+D76</f>
        <v>77.83</v>
      </c>
      <c r="E28" s="68">
        <f>E29+E53+E69+E73+E76</f>
        <v>8441.690999999999</v>
      </c>
    </row>
    <row r="29" spans="1:5" ht="12.75">
      <c r="A29" s="20" t="s">
        <v>47</v>
      </c>
      <c r="B29" s="21" t="s">
        <v>48</v>
      </c>
      <c r="C29" s="20" t="s">
        <v>46</v>
      </c>
      <c r="D29" s="44">
        <f>D30+D31+D32+D33+D34+D35+D36+D37+D38+D39+D40+D41+D42+D43+D44+D45+D46+D47+D48+D49+D50+D51+D52</f>
        <v>62.15</v>
      </c>
      <c r="E29" s="22">
        <f>E30+E31+E32+E33+E34+E35+E36+E37+E38+E39+E40+E41+E42+E43+E44+E45+E46+E47+E48+E49+E50+E51+E52</f>
        <v>2493</v>
      </c>
    </row>
    <row r="30" spans="1:5" s="31" customFormat="1" ht="12.75">
      <c r="A30" s="28">
        <v>1</v>
      </c>
      <c r="B30" s="29" t="s">
        <v>86</v>
      </c>
      <c r="C30" s="28" t="s">
        <v>46</v>
      </c>
      <c r="D30" s="28">
        <v>1.62</v>
      </c>
      <c r="E30" s="30">
        <v>65</v>
      </c>
    </row>
    <row r="31" spans="1:5" s="31" customFormat="1" ht="12.75">
      <c r="A31" s="28">
        <v>2</v>
      </c>
      <c r="B31" s="29" t="s">
        <v>87</v>
      </c>
      <c r="C31" s="28" t="s">
        <v>46</v>
      </c>
      <c r="D31" s="42">
        <v>2.1</v>
      </c>
      <c r="E31" s="30">
        <v>85</v>
      </c>
    </row>
    <row r="32" spans="1:5" s="31" customFormat="1" ht="12.75">
      <c r="A32" s="28">
        <v>3</v>
      </c>
      <c r="B32" s="29" t="s">
        <v>88</v>
      </c>
      <c r="C32" s="28" t="s">
        <v>46</v>
      </c>
      <c r="D32" s="42">
        <v>1.5</v>
      </c>
      <c r="E32" s="30">
        <v>60</v>
      </c>
    </row>
    <row r="33" spans="1:5" s="31" customFormat="1" ht="12.75">
      <c r="A33" s="28">
        <v>4</v>
      </c>
      <c r="B33" s="29" t="s">
        <v>99</v>
      </c>
      <c r="C33" s="28" t="s">
        <v>46</v>
      </c>
      <c r="D33" s="42">
        <v>3</v>
      </c>
      <c r="E33" s="30">
        <v>120</v>
      </c>
    </row>
    <row r="34" spans="1:5" s="31" customFormat="1" ht="12.75">
      <c r="A34" s="28">
        <v>5</v>
      </c>
      <c r="B34" s="29" t="s">
        <v>89</v>
      </c>
      <c r="C34" s="28" t="s">
        <v>46</v>
      </c>
      <c r="D34" s="42">
        <v>4</v>
      </c>
      <c r="E34" s="30">
        <v>160</v>
      </c>
    </row>
    <row r="35" spans="1:5" s="31" customFormat="1" ht="12.75">
      <c r="A35" s="28">
        <v>6</v>
      </c>
      <c r="B35" s="29" t="s">
        <v>90</v>
      </c>
      <c r="C35" s="28" t="s">
        <v>46</v>
      </c>
      <c r="D35" s="42">
        <v>4</v>
      </c>
      <c r="E35" s="30">
        <v>160</v>
      </c>
    </row>
    <row r="36" spans="1:5" s="31" customFormat="1" ht="12.75">
      <c r="A36" s="28">
        <v>7</v>
      </c>
      <c r="B36" s="29" t="s">
        <v>91</v>
      </c>
      <c r="C36" s="28" t="s">
        <v>46</v>
      </c>
      <c r="D36" s="42">
        <v>1</v>
      </c>
      <c r="E36" s="30">
        <v>40</v>
      </c>
    </row>
    <row r="37" spans="1:5" s="31" customFormat="1" ht="12.75">
      <c r="A37" s="28">
        <v>8</v>
      </c>
      <c r="B37" s="29" t="s">
        <v>92</v>
      </c>
      <c r="C37" s="28" t="s">
        <v>46</v>
      </c>
      <c r="D37" s="28">
        <v>4.17</v>
      </c>
      <c r="E37" s="30">
        <v>170</v>
      </c>
    </row>
    <row r="38" spans="1:5" s="31" customFormat="1" ht="12.75">
      <c r="A38" s="28">
        <v>9</v>
      </c>
      <c r="B38" s="43" t="s">
        <v>93</v>
      </c>
      <c r="C38" s="28" t="s">
        <v>46</v>
      </c>
      <c r="D38" s="42">
        <v>1.7</v>
      </c>
      <c r="E38" s="30">
        <v>70</v>
      </c>
    </row>
    <row r="39" spans="1:5" s="31" customFormat="1" ht="12.75">
      <c r="A39" s="28">
        <v>10</v>
      </c>
      <c r="B39" s="43" t="s">
        <v>111</v>
      </c>
      <c r="C39" s="28" t="s">
        <v>46</v>
      </c>
      <c r="D39" s="42">
        <v>4.67</v>
      </c>
      <c r="E39" s="30">
        <v>187</v>
      </c>
    </row>
    <row r="40" spans="1:5" s="31" customFormat="1" ht="12.75">
      <c r="A40" s="28">
        <v>11</v>
      </c>
      <c r="B40" s="43" t="s">
        <v>103</v>
      </c>
      <c r="C40" s="28" t="s">
        <v>46</v>
      </c>
      <c r="D40" s="42">
        <v>2</v>
      </c>
      <c r="E40" s="30">
        <v>80</v>
      </c>
    </row>
    <row r="41" spans="1:5" s="31" customFormat="1" ht="12.75">
      <c r="A41" s="28">
        <v>12</v>
      </c>
      <c r="B41" s="43" t="s">
        <v>112</v>
      </c>
      <c r="C41" s="28" t="s">
        <v>46</v>
      </c>
      <c r="D41" s="42">
        <v>2.2</v>
      </c>
      <c r="E41" s="30">
        <v>88</v>
      </c>
    </row>
    <row r="42" spans="1:5" s="31" customFormat="1" ht="12.75">
      <c r="A42" s="28">
        <v>13</v>
      </c>
      <c r="B42" s="43" t="s">
        <v>113</v>
      </c>
      <c r="C42" s="28" t="s">
        <v>46</v>
      </c>
      <c r="D42" s="42">
        <v>1.3</v>
      </c>
      <c r="E42" s="30">
        <v>52</v>
      </c>
    </row>
    <row r="43" spans="1:5" s="31" customFormat="1" ht="12.75">
      <c r="A43" s="28">
        <v>14</v>
      </c>
      <c r="B43" s="43" t="s">
        <v>114</v>
      </c>
      <c r="C43" s="28" t="s">
        <v>46</v>
      </c>
      <c r="D43" s="42">
        <v>1</v>
      </c>
      <c r="E43" s="30">
        <v>40</v>
      </c>
    </row>
    <row r="44" spans="1:5" s="31" customFormat="1" ht="12.75">
      <c r="A44" s="28">
        <v>15</v>
      </c>
      <c r="B44" s="43" t="s">
        <v>115</v>
      </c>
      <c r="C44" s="28" t="s">
        <v>46</v>
      </c>
      <c r="D44" s="42">
        <v>2.4</v>
      </c>
      <c r="E44" s="30">
        <v>96</v>
      </c>
    </row>
    <row r="45" spans="1:5" s="31" customFormat="1" ht="12.75">
      <c r="A45" s="28">
        <v>16</v>
      </c>
      <c r="B45" s="43" t="s">
        <v>116</v>
      </c>
      <c r="C45" s="28" t="s">
        <v>46</v>
      </c>
      <c r="D45" s="42">
        <v>2.1</v>
      </c>
      <c r="E45" s="30">
        <v>84</v>
      </c>
    </row>
    <row r="46" spans="1:5" s="31" customFormat="1" ht="12.75">
      <c r="A46" s="28">
        <v>17</v>
      </c>
      <c r="B46" s="43" t="s">
        <v>117</v>
      </c>
      <c r="C46" s="28" t="s">
        <v>46</v>
      </c>
      <c r="D46" s="42">
        <v>1</v>
      </c>
      <c r="E46" s="30">
        <v>40</v>
      </c>
    </row>
    <row r="47" spans="1:5" s="31" customFormat="1" ht="12.75">
      <c r="A47" s="28">
        <v>18</v>
      </c>
      <c r="B47" s="43" t="s">
        <v>118</v>
      </c>
      <c r="C47" s="28" t="s">
        <v>46</v>
      </c>
      <c r="D47" s="42">
        <v>3.24</v>
      </c>
      <c r="E47" s="30">
        <v>130</v>
      </c>
    </row>
    <row r="48" spans="1:5" s="31" customFormat="1" ht="12.75">
      <c r="A48" s="28">
        <v>19</v>
      </c>
      <c r="B48" s="43" t="s">
        <v>119</v>
      </c>
      <c r="C48" s="28" t="s">
        <v>46</v>
      </c>
      <c r="D48" s="42">
        <v>4.5</v>
      </c>
      <c r="E48" s="30">
        <v>180</v>
      </c>
    </row>
    <row r="49" spans="1:5" s="31" customFormat="1" ht="12.75">
      <c r="A49" s="28">
        <v>20</v>
      </c>
      <c r="B49" s="43" t="s">
        <v>120</v>
      </c>
      <c r="C49" s="28" t="s">
        <v>121</v>
      </c>
      <c r="D49" s="42">
        <v>5.8</v>
      </c>
      <c r="E49" s="30">
        <v>232</v>
      </c>
    </row>
    <row r="50" spans="1:5" s="31" customFormat="1" ht="12.75">
      <c r="A50" s="28">
        <v>21</v>
      </c>
      <c r="B50" s="43" t="s">
        <v>125</v>
      </c>
      <c r="C50" s="28" t="s">
        <v>46</v>
      </c>
      <c r="D50" s="42">
        <v>5</v>
      </c>
      <c r="E50" s="30">
        <v>200</v>
      </c>
    </row>
    <row r="51" spans="1:5" s="31" customFormat="1" ht="12.75">
      <c r="A51" s="28">
        <v>22</v>
      </c>
      <c r="B51" s="43" t="s">
        <v>126</v>
      </c>
      <c r="C51" s="28" t="s">
        <v>46</v>
      </c>
      <c r="D51" s="42">
        <v>2.85</v>
      </c>
      <c r="E51" s="30">
        <v>114</v>
      </c>
    </row>
    <row r="52" spans="1:5" s="31" customFormat="1" ht="12.75">
      <c r="A52" s="28">
        <v>23</v>
      </c>
      <c r="B52" s="43" t="s">
        <v>127</v>
      </c>
      <c r="C52" s="28" t="s">
        <v>46</v>
      </c>
      <c r="D52" s="42">
        <v>1</v>
      </c>
      <c r="E52" s="30">
        <v>40</v>
      </c>
    </row>
    <row r="53" spans="1:5" ht="12.75">
      <c r="A53" s="20" t="s">
        <v>49</v>
      </c>
      <c r="B53" s="21" t="s">
        <v>50</v>
      </c>
      <c r="C53" s="20" t="s">
        <v>46</v>
      </c>
      <c r="D53" s="44">
        <f>D54+D55+D56+D57+D58+D59+D60+D61+D62+D64+D65+D67+D68</f>
        <v>13.68</v>
      </c>
      <c r="E53" s="67">
        <f>E54+E55+E56+E57+E58+E59+E60+E61+E62+E64+E65+E67+E68</f>
        <v>4723.691</v>
      </c>
    </row>
    <row r="54" spans="1:5" s="31" customFormat="1" ht="12.75">
      <c r="A54" s="28">
        <v>1</v>
      </c>
      <c r="B54" s="29" t="s">
        <v>94</v>
      </c>
      <c r="C54" s="28" t="s">
        <v>46</v>
      </c>
      <c r="D54" s="42">
        <v>1</v>
      </c>
      <c r="E54" s="30">
        <v>350</v>
      </c>
    </row>
    <row r="55" spans="1:5" s="31" customFormat="1" ht="12.75">
      <c r="A55" s="28">
        <v>2</v>
      </c>
      <c r="B55" s="29" t="s">
        <v>95</v>
      </c>
      <c r="C55" s="28" t="s">
        <v>46</v>
      </c>
      <c r="D55" s="42">
        <v>1</v>
      </c>
      <c r="E55" s="30">
        <v>350</v>
      </c>
    </row>
    <row r="56" spans="1:5" s="31" customFormat="1" ht="12.75">
      <c r="A56" s="28">
        <v>3</v>
      </c>
      <c r="B56" s="29" t="s">
        <v>99</v>
      </c>
      <c r="C56" s="28" t="s">
        <v>46</v>
      </c>
      <c r="D56" s="42">
        <v>1</v>
      </c>
      <c r="E56" s="30">
        <v>350</v>
      </c>
    </row>
    <row r="57" spans="1:5" s="31" customFormat="1" ht="12.75">
      <c r="A57" s="28">
        <v>4</v>
      </c>
      <c r="B57" s="29" t="s">
        <v>96</v>
      </c>
      <c r="C57" s="28" t="s">
        <v>46</v>
      </c>
      <c r="D57" s="42">
        <v>1</v>
      </c>
      <c r="E57" s="30">
        <v>301</v>
      </c>
    </row>
    <row r="58" spans="1:5" s="31" customFormat="1" ht="12.75">
      <c r="A58" s="28">
        <v>5</v>
      </c>
      <c r="B58" s="29" t="s">
        <v>89</v>
      </c>
      <c r="C58" s="28" t="s">
        <v>46</v>
      </c>
      <c r="D58" s="42">
        <v>1</v>
      </c>
      <c r="E58" s="30">
        <v>350</v>
      </c>
    </row>
    <row r="59" spans="1:5" s="31" customFormat="1" ht="12.75">
      <c r="A59" s="28">
        <v>6</v>
      </c>
      <c r="B59" s="29" t="s">
        <v>90</v>
      </c>
      <c r="C59" s="28" t="s">
        <v>46</v>
      </c>
      <c r="D59" s="42">
        <v>1</v>
      </c>
      <c r="E59" s="30">
        <v>350</v>
      </c>
    </row>
    <row r="60" spans="1:5" s="31" customFormat="1" ht="11.25" customHeight="1">
      <c r="A60" s="28">
        <v>7</v>
      </c>
      <c r="B60" s="29" t="s">
        <v>92</v>
      </c>
      <c r="C60" s="28" t="s">
        <v>46</v>
      </c>
      <c r="D60" s="42">
        <v>1</v>
      </c>
      <c r="E60" s="30">
        <v>350</v>
      </c>
    </row>
    <row r="61" spans="1:5" s="31" customFormat="1" ht="11.25" customHeight="1">
      <c r="A61" s="28">
        <v>8</v>
      </c>
      <c r="B61" s="43" t="s">
        <v>93</v>
      </c>
      <c r="C61" s="28" t="s">
        <v>46</v>
      </c>
      <c r="D61" s="42">
        <v>1</v>
      </c>
      <c r="E61" s="30">
        <v>350</v>
      </c>
    </row>
    <row r="62" spans="1:5" s="31" customFormat="1" ht="12.75">
      <c r="A62" s="46">
        <v>9</v>
      </c>
      <c r="B62" s="43" t="s">
        <v>87</v>
      </c>
      <c r="C62" s="28" t="s">
        <v>46</v>
      </c>
      <c r="D62" s="42">
        <v>1.5</v>
      </c>
      <c r="E62" s="28">
        <v>525</v>
      </c>
    </row>
    <row r="63" spans="1:5" ht="12.75" hidden="1">
      <c r="A63" s="20" t="s">
        <v>51</v>
      </c>
      <c r="B63" s="21" t="s">
        <v>52</v>
      </c>
      <c r="C63" s="28" t="s">
        <v>46</v>
      </c>
      <c r="D63" s="20">
        <v>0</v>
      </c>
      <c r="E63" s="20">
        <v>0</v>
      </c>
    </row>
    <row r="64" spans="1:5" s="31" customFormat="1" ht="12.75">
      <c r="A64" s="28">
        <v>10</v>
      </c>
      <c r="B64" s="29" t="s">
        <v>109</v>
      </c>
      <c r="C64" s="28" t="s">
        <v>46</v>
      </c>
      <c r="D64" s="42">
        <v>1</v>
      </c>
      <c r="E64" s="28">
        <v>350</v>
      </c>
    </row>
    <row r="65" spans="1:5" s="31" customFormat="1" ht="12.75">
      <c r="A65" s="28">
        <v>11</v>
      </c>
      <c r="B65" s="29" t="s">
        <v>98</v>
      </c>
      <c r="C65" s="28" t="s">
        <v>46</v>
      </c>
      <c r="D65" s="42">
        <v>1.28</v>
      </c>
      <c r="E65" s="30">
        <v>450</v>
      </c>
    </row>
    <row r="66" spans="1:5" s="31" customFormat="1" ht="12.75" hidden="1">
      <c r="A66" s="28">
        <v>12</v>
      </c>
      <c r="B66" s="29"/>
      <c r="C66" s="28"/>
      <c r="D66" s="42"/>
      <c r="E66" s="30"/>
    </row>
    <row r="67" spans="1:5" s="31" customFormat="1" ht="12.75">
      <c r="A67" s="28">
        <v>12</v>
      </c>
      <c r="B67" s="29" t="s">
        <v>102</v>
      </c>
      <c r="C67" s="28" t="s">
        <v>46</v>
      </c>
      <c r="D67" s="42">
        <v>0.9</v>
      </c>
      <c r="E67" s="30">
        <v>300</v>
      </c>
    </row>
    <row r="68" spans="1:5" s="31" customFormat="1" ht="12.75">
      <c r="A68" s="28">
        <v>13</v>
      </c>
      <c r="B68" s="29" t="s">
        <v>108</v>
      </c>
      <c r="C68" s="28" t="s">
        <v>46</v>
      </c>
      <c r="D68" s="42">
        <v>1</v>
      </c>
      <c r="E68" s="65">
        <v>347.691</v>
      </c>
    </row>
    <row r="69" spans="1:5" ht="12.75">
      <c r="A69" s="20" t="s">
        <v>53</v>
      </c>
      <c r="B69" s="21" t="s">
        <v>54</v>
      </c>
      <c r="C69" s="20" t="s">
        <v>46</v>
      </c>
      <c r="D69" s="20"/>
      <c r="E69" s="20">
        <v>300</v>
      </c>
    </row>
    <row r="70" spans="1:5" ht="12.75" hidden="1">
      <c r="A70" s="52" t="s">
        <v>55</v>
      </c>
      <c r="B70" s="53" t="s">
        <v>56</v>
      </c>
      <c r="C70" s="52" t="s">
        <v>46</v>
      </c>
      <c r="D70" s="52">
        <v>0</v>
      </c>
      <c r="E70" s="54">
        <v>0</v>
      </c>
    </row>
    <row r="71" spans="1:5" ht="12.75" hidden="1">
      <c r="A71" s="59"/>
      <c r="B71" s="60"/>
      <c r="C71" s="59"/>
      <c r="D71" s="59"/>
      <c r="E71" s="61"/>
    </row>
    <row r="72" spans="1:5" ht="12.75" hidden="1">
      <c r="A72" s="62"/>
      <c r="B72" s="63"/>
      <c r="C72" s="62"/>
      <c r="D72" s="62"/>
      <c r="E72" s="64"/>
    </row>
    <row r="73" spans="1:5" ht="12.75">
      <c r="A73" s="55" t="s">
        <v>55</v>
      </c>
      <c r="B73" s="56" t="s">
        <v>123</v>
      </c>
      <c r="C73" s="55" t="s">
        <v>46</v>
      </c>
      <c r="D73" s="57">
        <f>D74+D75</f>
        <v>2</v>
      </c>
      <c r="E73" s="58">
        <f>E74+E75</f>
        <v>800</v>
      </c>
    </row>
    <row r="74" spans="1:5" s="31" customFormat="1" ht="12.75">
      <c r="A74" s="28">
        <v>1</v>
      </c>
      <c r="B74" s="29" t="s">
        <v>102</v>
      </c>
      <c r="C74" s="28" t="s">
        <v>46</v>
      </c>
      <c r="D74" s="42">
        <v>1</v>
      </c>
      <c r="E74" s="30">
        <v>400</v>
      </c>
    </row>
    <row r="75" spans="1:5" s="31" customFormat="1" ht="12.75">
      <c r="A75" s="28">
        <v>2</v>
      </c>
      <c r="B75" s="29" t="s">
        <v>124</v>
      </c>
      <c r="C75" s="28" t="s">
        <v>46</v>
      </c>
      <c r="D75" s="42">
        <v>1</v>
      </c>
      <c r="E75" s="30">
        <v>400</v>
      </c>
    </row>
    <row r="76" spans="1:5" ht="25.5">
      <c r="A76" s="20" t="s">
        <v>57</v>
      </c>
      <c r="B76" s="24" t="s">
        <v>58</v>
      </c>
      <c r="C76" s="20" t="s">
        <v>46</v>
      </c>
      <c r="D76" s="20"/>
      <c r="E76" s="22">
        <f>E77</f>
        <v>125</v>
      </c>
    </row>
    <row r="77" spans="1:5" ht="25.5">
      <c r="A77" s="15" t="s">
        <v>59</v>
      </c>
      <c r="B77" s="19" t="s">
        <v>60</v>
      </c>
      <c r="C77" s="15" t="s">
        <v>46</v>
      </c>
      <c r="D77" s="15"/>
      <c r="E77" s="23">
        <v>125</v>
      </c>
    </row>
    <row r="78" spans="1:6" ht="12.75" hidden="1">
      <c r="A78" s="35"/>
      <c r="B78" s="37"/>
      <c r="C78" s="35"/>
      <c r="D78" s="35"/>
      <c r="E78" s="39"/>
      <c r="F78" s="40"/>
    </row>
    <row r="79" spans="1:6" ht="12.75" hidden="1">
      <c r="A79" s="32"/>
      <c r="B79" s="33"/>
      <c r="C79" s="32"/>
      <c r="D79" s="32"/>
      <c r="E79" s="34"/>
      <c r="F79" s="40"/>
    </row>
    <row r="80" spans="1:6" ht="12.75" hidden="1">
      <c r="A80" s="32"/>
      <c r="B80" s="33"/>
      <c r="C80" s="32"/>
      <c r="D80" s="32"/>
      <c r="E80" s="34"/>
      <c r="F80" s="40"/>
    </row>
    <row r="81" spans="1:6" ht="12.75" hidden="1">
      <c r="A81" s="36"/>
      <c r="B81" s="38"/>
      <c r="C81" s="36"/>
      <c r="D81" s="36"/>
      <c r="E81" s="41"/>
      <c r="F81" s="40"/>
    </row>
    <row r="82" spans="1:6" ht="12.75" hidden="1">
      <c r="A82" s="5">
        <v>0</v>
      </c>
      <c r="B82" s="4">
        <v>1</v>
      </c>
      <c r="C82" s="5">
        <v>2</v>
      </c>
      <c r="D82" s="5">
        <v>3</v>
      </c>
      <c r="E82" s="45">
        <v>4</v>
      </c>
      <c r="F82" s="40"/>
    </row>
    <row r="83" spans="1:5" ht="25.5">
      <c r="A83" s="9" t="s">
        <v>61</v>
      </c>
      <c r="B83" s="10" t="s">
        <v>62</v>
      </c>
      <c r="C83" s="9"/>
      <c r="D83" s="47">
        <f>D85+D105</f>
        <v>19.03</v>
      </c>
      <c r="E83" s="11">
        <f>E84+E85+E105</f>
        <v>10325</v>
      </c>
    </row>
    <row r="84" spans="1:5" ht="12.75">
      <c r="A84" s="20" t="s">
        <v>63</v>
      </c>
      <c r="B84" s="21" t="s">
        <v>64</v>
      </c>
      <c r="C84" s="20"/>
      <c r="D84" s="20"/>
      <c r="E84" s="22">
        <v>1000</v>
      </c>
    </row>
    <row r="85" spans="1:5" ht="13.5" customHeight="1">
      <c r="A85" s="20" t="s">
        <v>65</v>
      </c>
      <c r="B85" s="21" t="s">
        <v>66</v>
      </c>
      <c r="C85" s="20" t="s">
        <v>46</v>
      </c>
      <c r="D85" s="44">
        <f>D86+D88+D89+D90+D92+D95+D96+D97+D99+D102+D103</f>
        <v>16.87</v>
      </c>
      <c r="E85" s="22">
        <f>E86+E88+E89+E90+E92+E95+E96+E97+E99+E100+E102+E103</f>
        <v>7925</v>
      </c>
    </row>
    <row r="86" spans="1:5" s="31" customFormat="1" ht="15" customHeight="1">
      <c r="A86" s="28">
        <v>1</v>
      </c>
      <c r="B86" s="29" t="s">
        <v>97</v>
      </c>
      <c r="C86" s="28" t="s">
        <v>46</v>
      </c>
      <c r="D86" s="42">
        <v>1</v>
      </c>
      <c r="E86" s="30">
        <v>450</v>
      </c>
    </row>
    <row r="87" spans="1:5" s="31" customFormat="1" ht="12.75" customHeight="1" hidden="1">
      <c r="A87" s="28">
        <v>2</v>
      </c>
      <c r="B87" s="29" t="s">
        <v>98</v>
      </c>
      <c r="C87" s="28" t="s">
        <v>46</v>
      </c>
      <c r="D87" s="42">
        <v>1</v>
      </c>
      <c r="E87" s="30">
        <v>450</v>
      </c>
    </row>
    <row r="88" spans="1:5" s="31" customFormat="1" ht="12.75" customHeight="1">
      <c r="A88" s="28">
        <v>2</v>
      </c>
      <c r="B88" s="29" t="s">
        <v>104</v>
      </c>
      <c r="C88" s="28" t="s">
        <v>46</v>
      </c>
      <c r="D88" s="42">
        <v>1</v>
      </c>
      <c r="E88" s="30">
        <v>450</v>
      </c>
    </row>
    <row r="89" spans="1:5" s="31" customFormat="1" ht="15.75" customHeight="1">
      <c r="A89" s="28">
        <v>3</v>
      </c>
      <c r="B89" s="29" t="s">
        <v>99</v>
      </c>
      <c r="C89" s="28" t="s">
        <v>46</v>
      </c>
      <c r="D89" s="42">
        <v>1</v>
      </c>
      <c r="E89" s="30">
        <v>450</v>
      </c>
    </row>
    <row r="90" spans="1:5" s="31" customFormat="1" ht="13.5" customHeight="1">
      <c r="A90" s="28">
        <v>4</v>
      </c>
      <c r="B90" s="29" t="s">
        <v>122</v>
      </c>
      <c r="C90" s="28" t="s">
        <v>46</v>
      </c>
      <c r="D90" s="42">
        <v>2.5</v>
      </c>
      <c r="E90" s="30">
        <v>1125</v>
      </c>
    </row>
    <row r="91" spans="1:5" s="31" customFormat="1" ht="13.5" customHeight="1" hidden="1">
      <c r="A91" s="48">
        <v>0</v>
      </c>
      <c r="B91" s="48">
        <v>1</v>
      </c>
      <c r="C91" s="48">
        <v>2</v>
      </c>
      <c r="D91" s="51">
        <v>3</v>
      </c>
      <c r="E91" s="49">
        <v>4</v>
      </c>
    </row>
    <row r="92" spans="1:5" s="31" customFormat="1" ht="12.75" customHeight="1">
      <c r="A92" s="28">
        <v>5</v>
      </c>
      <c r="B92" s="43" t="s">
        <v>93</v>
      </c>
      <c r="C92" s="28" t="s">
        <v>46</v>
      </c>
      <c r="D92" s="42">
        <v>2</v>
      </c>
      <c r="E92" s="30">
        <v>900</v>
      </c>
    </row>
    <row r="93" spans="1:5" s="31" customFormat="1" ht="12.75" hidden="1">
      <c r="A93" s="28"/>
      <c r="B93" s="29"/>
      <c r="C93" s="28" t="s">
        <v>46</v>
      </c>
      <c r="D93" s="28"/>
      <c r="E93" s="30"/>
    </row>
    <row r="94" spans="1:5" s="31" customFormat="1" ht="12.75" hidden="1">
      <c r="A94" s="48">
        <v>0</v>
      </c>
      <c r="B94" s="48">
        <v>1</v>
      </c>
      <c r="C94" s="48">
        <v>2</v>
      </c>
      <c r="D94" s="48">
        <v>3</v>
      </c>
      <c r="E94" s="49">
        <v>4</v>
      </c>
    </row>
    <row r="95" spans="1:5" s="31" customFormat="1" ht="12.75">
      <c r="A95" s="28">
        <v>6</v>
      </c>
      <c r="B95" s="29" t="s">
        <v>102</v>
      </c>
      <c r="C95" s="28" t="s">
        <v>46</v>
      </c>
      <c r="D95" s="42">
        <v>2</v>
      </c>
      <c r="E95" s="30">
        <v>900</v>
      </c>
    </row>
    <row r="96" spans="1:5" s="31" customFormat="1" ht="12.75">
      <c r="A96" s="28">
        <v>7</v>
      </c>
      <c r="B96" s="29" t="s">
        <v>103</v>
      </c>
      <c r="C96" s="28" t="s">
        <v>46</v>
      </c>
      <c r="D96" s="42">
        <v>2</v>
      </c>
      <c r="E96" s="30">
        <v>800</v>
      </c>
    </row>
    <row r="97" spans="1:5" s="31" customFormat="1" ht="12.75">
      <c r="A97" s="28">
        <v>8</v>
      </c>
      <c r="B97" s="29" t="s">
        <v>98</v>
      </c>
      <c r="C97" s="28" t="s">
        <v>46</v>
      </c>
      <c r="D97" s="42">
        <v>1</v>
      </c>
      <c r="E97" s="30">
        <v>450</v>
      </c>
    </row>
    <row r="98" spans="1:5" s="31" customFormat="1" ht="12.75" hidden="1">
      <c r="A98" s="28">
        <v>8</v>
      </c>
      <c r="B98" s="29" t="s">
        <v>104</v>
      </c>
      <c r="C98" s="28" t="s">
        <v>46</v>
      </c>
      <c r="D98" s="42">
        <v>1</v>
      </c>
      <c r="E98" s="30">
        <v>450</v>
      </c>
    </row>
    <row r="99" spans="1:5" s="31" customFormat="1" ht="12.75">
      <c r="A99" s="28">
        <v>9</v>
      </c>
      <c r="B99" s="29" t="s">
        <v>105</v>
      </c>
      <c r="C99" s="28" t="s">
        <v>46</v>
      </c>
      <c r="D99" s="42">
        <v>1</v>
      </c>
      <c r="E99" s="30">
        <v>450</v>
      </c>
    </row>
    <row r="100" spans="1:5" s="31" customFormat="1" ht="12.75">
      <c r="A100" s="28">
        <v>10</v>
      </c>
      <c r="B100" s="29" t="s">
        <v>98</v>
      </c>
      <c r="C100" s="28" t="s">
        <v>46</v>
      </c>
      <c r="D100" s="42">
        <v>1</v>
      </c>
      <c r="E100" s="30">
        <v>450</v>
      </c>
    </row>
    <row r="101" spans="1:5" s="31" customFormat="1" ht="12.75" hidden="1">
      <c r="A101" s="28"/>
      <c r="B101" s="29"/>
      <c r="C101" s="28"/>
      <c r="D101" s="42"/>
      <c r="E101" s="30"/>
    </row>
    <row r="102" spans="1:5" s="31" customFormat="1" ht="12.75">
      <c r="A102" s="28">
        <v>11</v>
      </c>
      <c r="B102" s="29" t="s">
        <v>90</v>
      </c>
      <c r="C102" s="28" t="s">
        <v>46</v>
      </c>
      <c r="D102" s="42">
        <v>0.71</v>
      </c>
      <c r="E102" s="30">
        <v>300</v>
      </c>
    </row>
    <row r="103" spans="1:5" s="31" customFormat="1" ht="12.75">
      <c r="A103" s="28">
        <v>12</v>
      </c>
      <c r="B103" s="29" t="s">
        <v>106</v>
      </c>
      <c r="C103" s="28" t="s">
        <v>46</v>
      </c>
      <c r="D103" s="42">
        <v>2.66</v>
      </c>
      <c r="E103" s="30">
        <v>1200</v>
      </c>
    </row>
    <row r="104" spans="1:5" s="31" customFormat="1" ht="12.75" hidden="1">
      <c r="A104" s="28">
        <v>13</v>
      </c>
      <c r="B104" s="29" t="s">
        <v>107</v>
      </c>
      <c r="C104" s="28" t="s">
        <v>46</v>
      </c>
      <c r="D104" s="42">
        <v>1.5</v>
      </c>
      <c r="E104" s="30">
        <v>600</v>
      </c>
    </row>
    <row r="105" spans="1:5" ht="12.75">
      <c r="A105" s="20" t="s">
        <v>67</v>
      </c>
      <c r="B105" s="21" t="s">
        <v>68</v>
      </c>
      <c r="C105" s="20" t="s">
        <v>46</v>
      </c>
      <c r="D105" s="44">
        <f>+D112</f>
        <v>2.16</v>
      </c>
      <c r="E105" s="22">
        <f>E110+E112</f>
        <v>1400</v>
      </c>
    </row>
    <row r="106" spans="1:5" s="31" customFormat="1" ht="12.75" hidden="1">
      <c r="A106" s="28"/>
      <c r="B106" s="29"/>
      <c r="C106" s="28"/>
      <c r="D106" s="28"/>
      <c r="E106" s="30"/>
    </row>
    <row r="107" spans="1:5" s="31" customFormat="1" ht="12.75" hidden="1">
      <c r="A107" s="28"/>
      <c r="B107" s="29"/>
      <c r="C107" s="28"/>
      <c r="D107" s="28"/>
      <c r="E107" s="30"/>
    </row>
    <row r="108" spans="1:5" s="31" customFormat="1" ht="12.75" hidden="1">
      <c r="A108" s="28"/>
      <c r="B108" s="29"/>
      <c r="C108" s="28"/>
      <c r="D108" s="28"/>
      <c r="E108" s="30"/>
    </row>
    <row r="109" spans="1:5" s="31" customFormat="1" ht="12.75" hidden="1">
      <c r="A109" s="28"/>
      <c r="B109" s="29"/>
      <c r="C109" s="28"/>
      <c r="D109" s="28"/>
      <c r="E109" s="30"/>
    </row>
    <row r="110" spans="1:5" s="31" customFormat="1" ht="12.75">
      <c r="A110" s="28">
        <v>1</v>
      </c>
      <c r="B110" s="29" t="s">
        <v>108</v>
      </c>
      <c r="C110" s="28" t="s">
        <v>46</v>
      </c>
      <c r="D110" s="42">
        <v>1.5</v>
      </c>
      <c r="E110" s="30">
        <v>600</v>
      </c>
    </row>
    <row r="111" spans="1:5" ht="12.75" hidden="1">
      <c r="A111" s="20" t="s">
        <v>69</v>
      </c>
      <c r="B111" s="21" t="s">
        <v>70</v>
      </c>
      <c r="C111" s="20" t="s">
        <v>71</v>
      </c>
      <c r="D111" s="20">
        <v>0</v>
      </c>
      <c r="E111" s="20">
        <v>0</v>
      </c>
    </row>
    <row r="112" spans="1:5" ht="12.75">
      <c r="A112" s="28">
        <v>2</v>
      </c>
      <c r="B112" s="29" t="s">
        <v>102</v>
      </c>
      <c r="C112" s="28" t="s">
        <v>46</v>
      </c>
      <c r="D112" s="28">
        <v>2.16</v>
      </c>
      <c r="E112" s="28">
        <v>800</v>
      </c>
    </row>
    <row r="113" spans="1:5" ht="12.75">
      <c r="A113" s="9" t="s">
        <v>72</v>
      </c>
      <c r="B113" s="25" t="s">
        <v>73</v>
      </c>
      <c r="C113" s="9"/>
      <c r="D113" s="9"/>
      <c r="E113" s="11">
        <f>E114+E115</f>
        <v>1000</v>
      </c>
    </row>
    <row r="114" spans="1:5" ht="12.75" hidden="1">
      <c r="A114" s="20" t="s">
        <v>74</v>
      </c>
      <c r="B114" s="21" t="s">
        <v>75</v>
      </c>
      <c r="C114" s="20"/>
      <c r="D114" s="20"/>
      <c r="E114" s="20">
        <v>0</v>
      </c>
    </row>
    <row r="115" spans="1:5" ht="12.75">
      <c r="A115" s="20" t="s">
        <v>76</v>
      </c>
      <c r="B115" s="21" t="s">
        <v>77</v>
      </c>
      <c r="C115" s="20" t="s">
        <v>71</v>
      </c>
      <c r="D115" s="20">
        <v>1</v>
      </c>
      <c r="E115" s="22">
        <f>E116</f>
        <v>1000</v>
      </c>
    </row>
    <row r="116" spans="1:5" s="31" customFormat="1" ht="12.75">
      <c r="A116" s="28" t="s">
        <v>82</v>
      </c>
      <c r="B116" s="29" t="s">
        <v>83</v>
      </c>
      <c r="C116" s="28" t="s">
        <v>100</v>
      </c>
      <c r="D116" s="28">
        <v>1</v>
      </c>
      <c r="E116" s="30">
        <v>1000</v>
      </c>
    </row>
    <row r="117" spans="1:5" s="31" customFormat="1" ht="12.75" hidden="1">
      <c r="A117" s="28"/>
      <c r="B117" s="29"/>
      <c r="C117" s="28"/>
      <c r="D117" s="28"/>
      <c r="E117" s="30"/>
    </row>
    <row r="118" spans="1:5" s="31" customFormat="1" ht="12.75" hidden="1">
      <c r="A118" s="28"/>
      <c r="B118" s="29"/>
      <c r="C118" s="28"/>
      <c r="D118" s="28"/>
      <c r="E118" s="30"/>
    </row>
    <row r="119" spans="1:5" ht="12.75">
      <c r="A119" s="7"/>
      <c r="B119" s="8" t="s">
        <v>78</v>
      </c>
      <c r="C119" s="7"/>
      <c r="D119" s="7"/>
      <c r="E119" s="66">
        <f>E10+E17+E28+E83+E113</f>
        <v>23166.691</v>
      </c>
    </row>
    <row r="120" ht="12.75">
      <c r="B120" s="27"/>
    </row>
    <row r="123" spans="1:5" ht="12.75">
      <c r="A123" s="95" t="s">
        <v>79</v>
      </c>
      <c r="B123" s="95"/>
      <c r="C123" s="95"/>
      <c r="D123" s="95"/>
      <c r="E123" s="95"/>
    </row>
    <row r="124" spans="1:5" ht="12.75">
      <c r="A124" s="95" t="s">
        <v>80</v>
      </c>
      <c r="B124" s="95"/>
      <c r="C124" s="95"/>
      <c r="D124" s="95"/>
      <c r="E124" s="95"/>
    </row>
  </sheetData>
  <mergeCells count="5">
    <mergeCell ref="A124:E124"/>
    <mergeCell ref="A1:B1"/>
    <mergeCell ref="A3:E3"/>
    <mergeCell ref="A4:E4"/>
    <mergeCell ref="A123:E123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Claudia.Iordache</dc:creator>
  <cp:keywords/>
  <dc:description/>
  <cp:lastModifiedBy>gabi</cp:lastModifiedBy>
  <cp:lastPrinted>2008-05-22T11:20:11Z</cp:lastPrinted>
  <dcterms:created xsi:type="dcterms:W3CDTF">2008-01-09T06:57:16Z</dcterms:created>
  <dcterms:modified xsi:type="dcterms:W3CDTF">2008-05-22T11:25:11Z</dcterms:modified>
  <cp:category/>
  <cp:version/>
  <cp:contentType/>
  <cp:contentStatus/>
</cp:coreProperties>
</file>