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final rectificare aug (2)" sheetId="1" r:id="rId1"/>
  </sheets>
  <definedNames>
    <definedName name="_xlnm._FilterDatabase" localSheetId="0" hidden="1">'anexa final rectificare aug (2)'!$A$1:$F$190</definedName>
    <definedName name="_xlnm.Print_Titles" localSheetId="0">'anexa final rectificare aug (2)'!$1:$2</definedName>
  </definedNames>
  <calcPr fullCalcOnLoad="1"/>
</workbook>
</file>

<file path=xl/sharedStrings.xml><?xml version="1.0" encoding="utf-8"?>
<sst xmlns="http://schemas.openxmlformats.org/spreadsheetml/2006/main" count="385" uniqueCount="236">
  <si>
    <t>Simb. capitol bugetar</t>
  </si>
  <si>
    <t>Nr. crt.</t>
  </si>
  <si>
    <t>Denumirea obiectivului de investiţie</t>
  </si>
  <si>
    <t xml:space="preserve">Prevederi 2008 
</t>
  </si>
  <si>
    <t>Influenţă</t>
  </si>
  <si>
    <t>Valori rectificate</t>
  </si>
  <si>
    <t>TOTAL INVESTIŢII 2008 din care:</t>
  </si>
  <si>
    <t>CONSILIUL JUDEŢEAN MUREŞ, total din care</t>
  </si>
  <si>
    <t>Total cap.51</t>
  </si>
  <si>
    <t>51.A</t>
  </si>
  <si>
    <t>Centru de perfecţionare pentru personalul din administraţia publică</t>
  </si>
  <si>
    <t>Restaurare vitralii Sediul Administrativ</t>
  </si>
  <si>
    <t>51.B</t>
  </si>
  <si>
    <t>Reabilitare clădiri din piaţa Mărăşti (clădiri SURM)</t>
  </si>
  <si>
    <t>51.C</t>
  </si>
  <si>
    <t>Reactualizare documentaţie de avizare pt. lucrări de intervenţii şi proiect tehnic pentru execuţia lucrării "Instalaţie de aer condiţionat la sala mică  de şedinţe, sala de protocol şi antreu din sediul administrativ"</t>
  </si>
  <si>
    <t>Studiu de fezabiliate pentru mentenanţa clădirii sediului administrativ</t>
  </si>
  <si>
    <t>Documentaţie de avizare şi PT pt. Reabilitare clădiri din piaţa Mărăşti (clădiri SURM)</t>
  </si>
  <si>
    <t>Studiu de risc privind decontaminarea depozitelor de carburanţi Gorneşti</t>
  </si>
  <si>
    <t>Reactualizare Plan de amenajare teritorială judeţean conform Legii nr.363/2006</t>
  </si>
  <si>
    <t>Aplicaţii GIS (Sistem informatic geografic)</t>
  </si>
  <si>
    <t>Reţea calculatoare</t>
  </si>
  <si>
    <t>Achiziţii echipamente de calcul (36 calculatoare, 5 imprimante Laser Jet, 1imprimantă A4, 1mprimantă A3)</t>
  </si>
  <si>
    <t xml:space="preserve">Server public </t>
  </si>
  <si>
    <t>Soft-uri (Soft dezvoltare bază de date, Geomidia Professional -mentenanţă, Adobe Photoshop, Adobe Acrobat, Soft gestionare proiecte)</t>
  </si>
  <si>
    <t>MicroVot (pt. înregistrarea şedinţelor + mp3)</t>
  </si>
  <si>
    <t>Achiziţie imobil Tîrgu Mureş str. Poligrafiei nr. 4</t>
  </si>
  <si>
    <t>Total cap.60</t>
  </si>
  <si>
    <t>60.C</t>
  </si>
  <si>
    <t>Dotări Centru Militar</t>
  </si>
  <si>
    <t>Total cap.66</t>
  </si>
  <si>
    <t>66.C</t>
  </si>
  <si>
    <t>PUZ spital regional</t>
  </si>
  <si>
    <t>Total cap.67</t>
  </si>
  <si>
    <t>67.C</t>
  </si>
  <si>
    <t>Plan Urbanistic Zonal Cerghid -Bază sportivă (schimbare zonă funcţională)</t>
  </si>
  <si>
    <t>Plan Urbanistic Zonal Gorneşti -Ansamblu -cultural-turistic</t>
  </si>
  <si>
    <t>SF Parc auto pentru sporturi cu motor -zona Ungheni</t>
  </si>
  <si>
    <t>Studiu topografic pt. obiectivul de investiţii "Parc auto pt. sporturi cu motor"</t>
  </si>
  <si>
    <t>Total cap.70</t>
  </si>
  <si>
    <t>70.A</t>
  </si>
  <si>
    <t>Contribuţia Consiliului Judeţean Mureş la programul de Alimentare cu apă (HGR nr.1036/2004), total din care:</t>
  </si>
  <si>
    <t>1.1</t>
  </si>
  <si>
    <t>Alimentare cu apă a comunei Petelea localitatea Petelea (racord electric şi un drum de acces)</t>
  </si>
  <si>
    <t>1.2</t>
  </si>
  <si>
    <t>Alimentare cu apă a comunei Hodoşa localităţile Hodoşa, Sîmbriaş, Isla şi Ihod (avize, racord electric şi 2 drumuri de acces)</t>
  </si>
  <si>
    <t>1.3</t>
  </si>
  <si>
    <t>Alimentare cu apă a comunei Şăulia localitatea Şăulia (avize, racord electric şi drum de acces)</t>
  </si>
  <si>
    <t>1.4</t>
  </si>
  <si>
    <t>Staţie de clorinare comuna Sărăţeni (avize şi  racord electric)</t>
  </si>
  <si>
    <t>1.5</t>
  </si>
  <si>
    <t>Alimentare cu apă a comunei Sînpaul satele Sînmărghita şi Dileu Vechi (avize şi racord electric)</t>
  </si>
  <si>
    <t>70.C</t>
  </si>
  <si>
    <t xml:space="preserve">SF Extindere reţea de alimentare cu apă în zona de vest a judeţului Mureş </t>
  </si>
  <si>
    <t xml:space="preserve">PT Extindere reţea de alimentare cu apă în zona de vest a judeţului Mureş </t>
  </si>
  <si>
    <t>Costuri - Constituire Asociaţia de dezvoltare intercomunitară în domeniul apă/apă uzată " AQUA INVEST MURES"</t>
  </si>
  <si>
    <t>Costuri - Constituire Asociaţia de dezvoltare intercomunitară în domeniul deşeuri " ECOLECT"</t>
  </si>
  <si>
    <t>Costuri - Constituire Asociaţia de Dezvoltare Intercomunitară "Centrul Transilvaniei".</t>
  </si>
  <si>
    <t>Total cap.74</t>
  </si>
  <si>
    <t>74.C</t>
  </si>
  <si>
    <t>Master plan pentru managementul deşeurilor în judeţul Mureş</t>
  </si>
  <si>
    <t>74.C-B</t>
  </si>
  <si>
    <t>Sistem integrat de management al deşeurilor în judeţul Mureş -Depozit Ecologic Zonal Mureş</t>
  </si>
  <si>
    <t>Raport de Mediu aferent Planului Judeţean de Gestionare a Deşeurilor Mureş 2007-2013</t>
  </si>
  <si>
    <t>Total cap.80.</t>
  </si>
  <si>
    <t>80.C-B</t>
  </si>
  <si>
    <t>Incubator de afaceri</t>
  </si>
  <si>
    <t>80.C</t>
  </si>
  <si>
    <t xml:space="preserve">Achiziţionare teren pt. Parc Industrial </t>
  </si>
  <si>
    <t>Dotări proiecte "Reţea jud. pt. absorbţia fondurilor structurale", "Centru Europe Direct,  "Acte de proprietate pentru romi", Şi romii au dreptul"(calculatoare, imprimante, videoproiectoare, etc.)</t>
  </si>
  <si>
    <t>Total cap.84.</t>
  </si>
  <si>
    <t>84.C</t>
  </si>
  <si>
    <t>SF Reabilitare şi modernizare sistem rutier pe DJ 153C Reghin -Lapuşna - limită de judeţ Harghita</t>
  </si>
  <si>
    <t>SF Reabilitarea  şi  modernizarea sistemului rutier pe  drumurile judeţene  DJ151, DJ151A, DJ152A (Tîrgu Mureş – Band – Şăulia – Sărmaş)</t>
  </si>
  <si>
    <t>SF Reabilitare şi modernizare sistem rutier pe drumul judeţean DJ 154 Reghin - Batoş - limita judeţ Bistriţa</t>
  </si>
  <si>
    <t>Întocmire documentaţie tehnico-economica pentru DJ 135 Măgherani-Sărăţeni (reactualizare SF)</t>
  </si>
  <si>
    <t>PT Reabilitare şi modernizare sistem rutier pe drumurile judeţene DJ 153 C Reghin-Lăpuşna limită de judeţ Harghita-întocmire docum tehn-ec şi execuţie</t>
  </si>
  <si>
    <t>PT Reabilitarea  şi  modernizarea sistemului rutier pe  drumurile judeţene  DJ151, DJ151A, DJ152A (Tîrgu Mureş – Band – Şăulia – Sărmaş)</t>
  </si>
  <si>
    <t>PT Reabilitare şi modernizare sistem rutier pe DJ 154 Reghin-Batoş, - limită judeţ Bistriţa</t>
  </si>
  <si>
    <t>PT Reabilitarea şi modernizarea sistemului rutier pe DJ136 şi 136A – Sîngeorgiu de Pădure – Bezidu Nou – Atid – limită judeţ Harghita</t>
  </si>
  <si>
    <t>84.B</t>
  </si>
  <si>
    <t>Reabilitarea şi modernizarea sistemului rutier pe drumul judeţean DJ 142C limita judeţ Sibiu - Coroisânmartin (DJ 142)</t>
  </si>
  <si>
    <t>84.A</t>
  </si>
  <si>
    <t>Reabilitare şi modernizare sistem rutier pe drumurile judeţene DJ 107 şi DJ 107D (Parteneriat între CJ Alba şi CJ Mureş)</t>
  </si>
  <si>
    <t xml:space="preserve">Achiziţionare teren pt. Aeroport </t>
  </si>
  <si>
    <t>Achiziţii de teren  pentru AEROPORT TRANSILVANIA Tg. Mureş(extindere pistă)</t>
  </si>
  <si>
    <t>SF Reabilitare şi Modernizare DJ 153A-154 Ernei-Eremitu-Sovata</t>
  </si>
  <si>
    <t>Documentaţie tehnică cadastrală şi juridică de unificare şi evidenţiere a construcţiilor existente pe teritoriul RA Aeroport Transilvania Tîrgu Mureş</t>
  </si>
  <si>
    <t>DIRECŢIA JUDEŢEANĂ PENTRU EVIDENŢA PERSOANEI total din care:</t>
  </si>
  <si>
    <t>54.C</t>
  </si>
  <si>
    <t>Dotări (  2 calculatoare+licente software)</t>
  </si>
  <si>
    <t>CENTRUL ŞCOLAR PENTRU EDUCAŢIE INCLUZIVĂ NR.1
total din care:</t>
  </si>
  <si>
    <t>65.C</t>
  </si>
  <si>
    <t xml:space="preserve">Studiu de fezabilitate pentru "Clădire secundară şcoală" </t>
  </si>
  <si>
    <t>65.B</t>
  </si>
  <si>
    <t>Reabilitarea Centrului Şcolar pt. Educaţie Incluzivă nr.1</t>
  </si>
  <si>
    <t>CENTRUL ŞCOLAR PENTRU EDUCAŢIE INCLUZIVĂ NR.2
total din care:</t>
  </si>
  <si>
    <t>Dotări informatică- 3 calculatoare, 1 xerox</t>
  </si>
  <si>
    <t>Autoturism pt. transportul elevilor</t>
  </si>
  <si>
    <t>CENTRUL ŞCOLAR PENTRU EDUCAŢIE INCLUZIVĂ NR.3 REGHIN
total din care:</t>
  </si>
  <si>
    <t>65.A</t>
  </si>
  <si>
    <t xml:space="preserve">Reabilitare încălzire </t>
  </si>
  <si>
    <t>UNITĂŢI DE CULTURĂ
total din care:</t>
  </si>
  <si>
    <t>BIBLIOTECA JUDEŢEANĂ   
total din care:</t>
  </si>
  <si>
    <t>67.B</t>
  </si>
  <si>
    <t>Centrală termică  la clădirea Bibliotecii Teleki -secţia de artă şi galeria Ion Vlasiu şi restaurare clădire</t>
  </si>
  <si>
    <t xml:space="preserve">Documentaţie de avizare privind reactualizarea proiectului tehnic pentru lucrarea "Restaurarea clădirii Bibliotecii Teleki -secţia de artă şi galeria Ion Vlasiu" </t>
  </si>
  <si>
    <t xml:space="preserve">Documentaţie de avizare pt. lucrări de intervenţii şi proiect tehnic pentru "Restaurarea clădirii Bibliotecii copiilor" </t>
  </si>
  <si>
    <t>Restaurare clădire Biblioteca copiilor</t>
  </si>
  <si>
    <t>Dotări-1videoproiector</t>
  </si>
  <si>
    <t>Restaurare mobilier de la Sala de lectură-Biblioteca Judeţeană Mureş</t>
  </si>
  <si>
    <t>Calculatoare+licenţe</t>
  </si>
  <si>
    <t>Restaurare clădire Secţia de Artă şi Galeria Ion Vlasiu</t>
  </si>
  <si>
    <t>Reabilitare spaţii interioare şi montare</t>
  </si>
  <si>
    <t>ANSAMBLUL ARTISTIC PROFESIONIST "MUREŞUL" 
total din care:</t>
  </si>
  <si>
    <t>67.A</t>
  </si>
  <si>
    <t>Reparaţii şi amenajări la fosta clădire a cinematografului Unirea</t>
  </si>
  <si>
    <t>Documentaţie de avizare pt. lucrări de intervenţii şi PT Extindere, amenajare sală de repetiţie,studiou, magazie în str. Revoluţiei nr.45</t>
  </si>
  <si>
    <t>Extindere, amenajare sală de repetiţie,studiou, magazie în str. Revoluţiei nr.45</t>
  </si>
  <si>
    <t>Staţie de amplificare portabilă</t>
  </si>
  <si>
    <t>Laptop</t>
  </si>
  <si>
    <t>ADMINISTRAŢIA PALATULUI CULTURII  total din care:</t>
  </si>
  <si>
    <t>Documentaţie de avizare pt. lucrări de intervenţii şi proiect tehnic pentru "Reabilitare instalaţie  de încălzire (interioare)"</t>
  </si>
  <si>
    <t xml:space="preserve"> "Reabilitare instalaţie  de încălzire (interioare)"</t>
  </si>
  <si>
    <t>Sistem de monitorizare, sistem de sonorizare şi panou cu mesaje pt. artişti</t>
  </si>
  <si>
    <t>Studiu privind  mentenanţa clădirii pt. Palat</t>
  </si>
  <si>
    <t>Dotări (orgă de lumini, mobilier pt. sala de oglinzi)</t>
  </si>
  <si>
    <t>MUZEUL JUDEŢEAN MUREŞ
 total din care:</t>
  </si>
  <si>
    <t>SF Restaurarea şi reabilitarea clădirii centrale din cetatea Târgu Mureş-crearea unui muzeu interactiv</t>
  </si>
  <si>
    <t>Documentaţie de avizare pt. lucrări de intervenţii şi proiect tehnic pt. reabilitare clădire Muzeul de Etnografie</t>
  </si>
  <si>
    <t>Achiziţii obiecte muzeale pentru secţiile de etnografie, artă, ştiinţele naturii, istorie, arheologie.</t>
  </si>
  <si>
    <t>Dotări Secţia de etnografie (cameră video, calculator)</t>
  </si>
  <si>
    <t>Dotări Secţia de ştiinţele naturii (videoproiector, laptop, aparat de fotografiat)</t>
  </si>
  <si>
    <t>Dotări Secţia de Arheologie (container tip birou pt. lucrările la autostradă, 2 laptop, 2 aparate foto)</t>
  </si>
  <si>
    <t xml:space="preserve">Dotări pt. Laboratorul de restaurare-conservare (2 calculatoare, 1 umidificator, instalaţie de înregistrare a temperaturii şi umidităţii, circular pendular) </t>
  </si>
  <si>
    <t>Dotări Secţia de istorie (1 aparat foto, 4 calculatoare, 1 videoproiector)</t>
  </si>
  <si>
    <t>Dotări Secţia de artă (sistem supraveghere pt. Galeria de Artă dun Palatul Culturii, 1 calculator)</t>
  </si>
  <si>
    <t xml:space="preserve">Licenţe programe (Win, XP SP2) </t>
  </si>
  <si>
    <t>Reabilitarea Muzeului de Ştiinţele Naturii"</t>
  </si>
  <si>
    <t>TEATRUL PENTRU COPII ŞI TINERET TÂRGU MUREŞ ARIEL total din care:</t>
  </si>
  <si>
    <t>Documentaţie de avizare şi proiect tehnic pt. amenajarea  "Teatrului pentru Copii şi Tineret Târgu Mureş ARIEL</t>
  </si>
  <si>
    <t xml:space="preserve">Dotări (2calculatoare, cameră video digitală, pupitru de mixaj sunet, boxe pt. sala de spectacole -2 buc., microfoane pt. imprimare spectacole, set microfoane UHF-2 buc., orgă de lumini, reflectoare spot-4 seturi, scenă demontabilă, videoproiector) </t>
  </si>
  <si>
    <t>Amenajarea "Teatrului pentru Copii şi Tineret Tîrgu Mureş Ariel</t>
  </si>
  <si>
    <t xml:space="preserve">ŞCOLA DE ARTE TÂRGU - MUREŞ total din care: </t>
  </si>
  <si>
    <t xml:space="preserve">Studiu privind mentenanţa clădirii </t>
  </si>
  <si>
    <t>Documentaţie de avizare pt. lucrări de intervenţii pentru restaurarea şi modernizarea clădirii</t>
  </si>
  <si>
    <t xml:space="preserve">REVISTA LATO - MUREŞ total din care: </t>
  </si>
  <si>
    <t>Program Quark</t>
  </si>
  <si>
    <t>DIRECŢIA GENERALĂ DE ASISTENŢĂ SOCIALĂ ŞI PROTECŢIA COPILULUI MUREŞ total, din care:</t>
  </si>
  <si>
    <t xml:space="preserve">Lucrări în continuare: </t>
  </si>
  <si>
    <t>68.A</t>
  </si>
  <si>
    <t>Amenajare etaj corp B sală de conferinţe la sediu DGASPC</t>
  </si>
  <si>
    <t xml:space="preserve">Lucrări noi: </t>
  </si>
  <si>
    <t>68.C-B</t>
  </si>
  <si>
    <t>Racordare pentru 3 case familiale la curent  trifazic ( Zau de Cîmpie) -proiectare şi execuţie</t>
  </si>
  <si>
    <t>68.B</t>
  </si>
  <si>
    <t>Ansamblu joacă pt. copii cu dizabilităţi (incluzând şi un spaţiu acoperit) pt. CSC Sighişoara -proiectare şi execuţie</t>
  </si>
  <si>
    <t>Corp multifuncţional (spălătorie, uscătorie, sală de călcat haine şi magazia aferentă)- pt. CSC Sigişoara -proiectare şi execuţie</t>
  </si>
  <si>
    <t xml:space="preserve">Construirea unei camere pentru programele de recuperare şi dezvoltare (Ceuaşu de Cîmpie, str. Primăriei 417) proiect şi execuţie </t>
  </si>
  <si>
    <t>Amenajare spaţiu de joacă (Ceuaşu de Cîmpie, str. Primăriei 417) proiectare şi execuţie</t>
  </si>
  <si>
    <t>Amenajare teren de joacă şi încercuire cu gard viu (Sîncraiu de Muereş)-proiectare şi execuţie</t>
  </si>
  <si>
    <t>Staţie monobloc de epurarea biologică a apelor fecaloide (CIA Lunca Mureşului)-proiectare şi execuţie</t>
  </si>
  <si>
    <t>Realizare microstaţie de epurare a apelor menajere şi a apelor fecaloide ( 4 case familiale din Ceuaşu de Cîmpie) -proiectare şi execuţie</t>
  </si>
  <si>
    <t>Mansardare case familiale (Sîntana şi Bălăuşeri) -proiectare şi execuţie</t>
  </si>
  <si>
    <t>Amenajare arhivă în corp. A (DGASPC Mureş, str. Trebely 7)</t>
  </si>
  <si>
    <t>Amenajare spaţiu parcare (DGASPC Mureş, str. Trebely 7)</t>
  </si>
  <si>
    <t>Dotări, total din care:</t>
  </si>
  <si>
    <t>68.C</t>
  </si>
  <si>
    <t>Licenţe programe de calculatoare (DGASPC Mureş)</t>
  </si>
  <si>
    <t xml:space="preserve">Calculatoare cu accesorii (DGASPC Mureş)  </t>
  </si>
  <si>
    <t>Calculator portabil pt. organizare cursuri (DGASPC Mureş)</t>
  </si>
  <si>
    <t>Videoproiector pentru serviciul AMP</t>
  </si>
  <si>
    <t>Aparatură pentru Kinetoterapie (case familiale Ceuaşu de Cîmpie)</t>
  </si>
  <si>
    <t xml:space="preserve">Dotări mobilier saloane conform standardelor (CIA Căpuşu de Cîmpie) </t>
  </si>
  <si>
    <t>Cabină portar, foişor</t>
  </si>
  <si>
    <t xml:space="preserve">Dotări cu utilaje pentru  ateliere de tâmplărie pentru  Case familiale (Bălăuşeri şi Sărmaş) </t>
  </si>
  <si>
    <t>Dotare cabinet Kinetoterapie, CSC Sighişoara</t>
  </si>
  <si>
    <t>Dotare maşină de curăţat cartofi industrială CRRN Brâncoveneşti</t>
  </si>
  <si>
    <t>Autoturism (cofinanţare program Phare)</t>
  </si>
  <si>
    <t>Copiator A3 pt. CRRN Brâncoveneşti</t>
  </si>
  <si>
    <t>Dotări pt. ansamblu de joacă copii CSC Sighişoara</t>
  </si>
  <si>
    <t>Centrală termică pt. CTF Târnăveni Plevnei nr.3</t>
  </si>
  <si>
    <t>Centrală termică pt. CSC Zau de Câmpie</t>
  </si>
  <si>
    <t>Pompă submersibilă pt. CSC Zau de Câmpie</t>
  </si>
  <si>
    <t>Rezervor inox cu accesorii CRRN Brâncoveneşti</t>
  </si>
  <si>
    <t>Soft pt. devize de lucrări şi instalaţii</t>
  </si>
  <si>
    <t>Achiziţii imobile</t>
  </si>
  <si>
    <t>Achiziţii de imobile - apartamente cu 3-4 camere -Reghin</t>
  </si>
  <si>
    <t>Cheltuieli pentru studii de fezabilitate, proiecte tehnice</t>
  </si>
  <si>
    <t>Reactualizare SF pt. modernizare, extindere şi dotare CRRN Brâncoveneşti</t>
  </si>
  <si>
    <t>SF pentru realizare CRRN Sf. Maria Brâncoveneşti</t>
  </si>
  <si>
    <t>SC SERVICII UTILITĂŢI RURALE MUREŞ total, din care:</t>
  </si>
  <si>
    <t>Automatizare sistem mecanism clorinare Deda</t>
  </si>
  <si>
    <t>Extindere conductă magistrală de alimentare cu apă Reghin Fărăgău</t>
  </si>
  <si>
    <t>PT+DDE Conductă magistrală de alimentare cu apă Tg. Mureş-Sărmaşu</t>
  </si>
  <si>
    <t>RA AEROPORT TRANSILVANIA
total din care:</t>
  </si>
  <si>
    <t>PT+DDE, Rk pista de aterizare şi suprafeţe de mişcare</t>
  </si>
  <si>
    <t>Achiziţie echipamente de balizaj pentru cat.II OACI</t>
  </si>
  <si>
    <t>PT reorganizare fluxuri aerogară</t>
  </si>
  <si>
    <t>Lucrări de execuţie reorganizare fluxuri Aeroport Transilvania Tîrgu Mureş</t>
  </si>
  <si>
    <t xml:space="preserve">Lărgire şi consolidare pistă, cale de rulare şi acostamente </t>
  </si>
  <si>
    <t>Extindere platformă parcare avioane cu 8000 mp</t>
  </si>
  <si>
    <t>Extindere pistă de decolare-aterizare şi platformă operare pt. avioane, inclusiv instalaţii aferente</t>
  </si>
  <si>
    <t>Sistem de detecţie a explozivilor, cu TIP(program informatic prin care se realizează proiecţia aleatorie pe monitor a imaginilor obiectelor interzise la transportul aerian, în scopul testării abilităţilor operatorului) instalat</t>
  </si>
  <si>
    <t>Aparat cu raze X pe şasiu fix, cu tunel de dimensiuni medii, cu TIP instalat</t>
  </si>
  <si>
    <t>Aparat cu raze X pe şasiu fix, cu tunel de dimensiuni mici, cu TIP instalat (3 complete)</t>
  </si>
  <si>
    <t>Detector de urme de explozivi (2 buc)</t>
  </si>
  <si>
    <t xml:space="preserve">Porţi detectoare de metale(3 complete) </t>
  </si>
  <si>
    <t>Detector portabil de metale (12 buc)</t>
  </si>
  <si>
    <t>Consultanţă şi scriere proiecte finanţare</t>
  </si>
  <si>
    <t>Achiziţie autodegivror de aeronave</t>
  </si>
  <si>
    <t>Achiziţie echipament multifuncţional de dezăpezire</t>
  </si>
  <si>
    <t>Achiziţie dotări echipamente aerogară</t>
  </si>
  <si>
    <t>Achiziţie echipament follow-me</t>
  </si>
  <si>
    <t>Remiză PSI şi garaje -execuţie</t>
  </si>
  <si>
    <t>SF şi PT, sistem integrat de securitate</t>
  </si>
  <si>
    <t>Achiziţie şi montaj, echipamente sistem integrat de securitate</t>
  </si>
  <si>
    <t>SF Platformă Multinodală</t>
  </si>
  <si>
    <t>Electrocar</t>
  </si>
  <si>
    <t>Reactualizare SF cargo şi SF dezvoltare aeroport</t>
  </si>
  <si>
    <t>Scară pasageri</t>
  </si>
  <si>
    <t>Reactualizare studiu de piaţă Marketing</t>
  </si>
  <si>
    <t>PT+DE balizaj cat II OACI la 2000m+montaj</t>
  </si>
  <si>
    <t>PT+DE platforma aeronave uşoare inclusiv cale de rulare</t>
  </si>
  <si>
    <t>PT+DE reparaţii acostamente la 45 m</t>
  </si>
  <si>
    <t>Reactualizare studiu topo</t>
  </si>
  <si>
    <t>Reactualizare studiu impact</t>
  </si>
  <si>
    <t>Instalaţii încălzire aerogară inclusiv radiatoare</t>
  </si>
  <si>
    <t>Banda transportoare +cânt5ar+soft ckeck in</t>
  </si>
  <si>
    <t>Eliberator automat boarding pass check in</t>
  </si>
  <si>
    <t>Benzi colectoare bagaje check in</t>
  </si>
  <si>
    <t>Afişaj electronic ghişee check in</t>
  </si>
  <si>
    <t>Benzi rotative+afişaj eletronic</t>
  </si>
  <si>
    <t>Extindere sistem sonorizare</t>
  </si>
  <si>
    <t>Echipament verificare şi control BP gate</t>
  </si>
  <si>
    <t>Instalaţii climatizare şi ventilaţie</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</si>
</sst>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0.0"/>
  </numFmts>
  <fonts count="9">
    <font>
      <sz val="10"/>
      <name val="Arial"/>
      <family val="0"/>
    </font>
    <font>
      <sz val="8"/>
      <name val="Arial"/>
      <family val="0"/>
    </font>
    <font>
      <b/>
      <sz val="10"/>
      <name val="Arial"/>
      <family val="2"/>
    </font>
    <font>
      <b/>
      <i/>
      <sz val="10"/>
      <name val="Arial"/>
      <family val="2"/>
    </font>
    <font>
      <b/>
      <sz val="10"/>
      <color indexed="12"/>
      <name val="Arial"/>
      <family val="2"/>
    </font>
    <font>
      <sz val="10"/>
      <color indexed="8"/>
      <name val="Arial"/>
      <family val="2"/>
    </font>
    <font>
      <b/>
      <sz val="10"/>
      <color indexed="10"/>
      <name val="Arial"/>
      <family val="2"/>
    </font>
    <font>
      <b/>
      <sz val="10"/>
      <color indexed="8"/>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0" fontId="2" fillId="0" borderId="1" xfId="0" applyFont="1" applyBorder="1" applyAlignment="1">
      <alignment horizontal="center" vertical="center" wrapText="1"/>
    </xf>
    <xf numFmtId="0" fontId="0" fillId="0" borderId="0" xfId="0" applyFont="1" applyAlignment="1">
      <alignment horizontal="center"/>
    </xf>
    <xf numFmtId="0" fontId="0" fillId="2" borderId="1" xfId="0" applyFont="1" applyFill="1" applyBorder="1" applyAlignment="1">
      <alignment/>
    </xf>
    <xf numFmtId="0" fontId="0" fillId="2" borderId="1" xfId="0" applyFont="1" applyFill="1" applyBorder="1" applyAlignment="1">
      <alignment horizontal="center"/>
    </xf>
    <xf numFmtId="0" fontId="2" fillId="2" borderId="1" xfId="0" applyFont="1" applyFill="1" applyBorder="1" applyAlignment="1">
      <alignment horizontal="left" wrapText="1"/>
    </xf>
    <xf numFmtId="3" fontId="2" fillId="2" borderId="1" xfId="0" applyNumberFormat="1" applyFont="1" applyFill="1" applyBorder="1" applyAlignment="1">
      <alignment horizontal="right"/>
    </xf>
    <xf numFmtId="3" fontId="2" fillId="2" borderId="1" xfId="0" applyNumberFormat="1" applyFont="1" applyFill="1" applyBorder="1" applyAlignment="1">
      <alignment/>
    </xf>
    <xf numFmtId="3" fontId="0" fillId="0" borderId="0" xfId="0" applyNumberFormat="1" applyFont="1" applyAlignment="1">
      <alignment horizontal="center"/>
    </xf>
    <xf numFmtId="0" fontId="0" fillId="3" borderId="1" xfId="0" applyFont="1" applyFill="1" applyBorder="1" applyAlignment="1">
      <alignment/>
    </xf>
    <xf numFmtId="0" fontId="0" fillId="3" borderId="1" xfId="0" applyFont="1" applyFill="1" applyBorder="1" applyAlignment="1">
      <alignment horizontal="center"/>
    </xf>
    <xf numFmtId="0" fontId="2" fillId="3" borderId="1" xfId="0" applyFont="1" applyFill="1" applyBorder="1" applyAlignment="1">
      <alignment horizontal="left" wrapText="1"/>
    </xf>
    <xf numFmtId="3" fontId="2" fillId="3" borderId="1" xfId="0" applyNumberFormat="1" applyFont="1" applyFill="1" applyBorder="1" applyAlignment="1">
      <alignment horizontal="right"/>
    </xf>
    <xf numFmtId="3" fontId="2" fillId="3" borderId="1" xfId="0" applyNumberFormat="1" applyFont="1" applyFill="1" applyBorder="1" applyAlignment="1">
      <alignment/>
    </xf>
    <xf numFmtId="0" fontId="0" fillId="4" borderId="1" xfId="0" applyFont="1" applyFill="1" applyBorder="1" applyAlignment="1">
      <alignment/>
    </xf>
    <xf numFmtId="0" fontId="0" fillId="4" borderId="0" xfId="0" applyFont="1" applyFill="1" applyBorder="1" applyAlignment="1">
      <alignment horizontal="center"/>
    </xf>
    <xf numFmtId="2" fontId="2" fillId="4" borderId="1" xfId="0" applyNumberFormat="1" applyFont="1" applyFill="1" applyBorder="1" applyAlignment="1">
      <alignment horizontal="left" vertical="center" wrapText="1"/>
    </xf>
    <xf numFmtId="3" fontId="2" fillId="4" borderId="1" xfId="0" applyNumberFormat="1" applyFont="1" applyFill="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2" fontId="0" fillId="0" borderId="1" xfId="16" applyNumberFormat="1" applyFont="1" applyBorder="1" applyAlignment="1">
      <alignment horizontal="left" vertical="center" wrapText="1"/>
      <protection/>
    </xf>
    <xf numFmtId="3" fontId="0" fillId="0" borderId="1" xfId="0" applyNumberFormat="1" applyFont="1" applyBorder="1" applyAlignment="1">
      <alignment/>
    </xf>
    <xf numFmtId="3" fontId="0" fillId="0" borderId="1" xfId="0" applyNumberFormat="1" applyFont="1" applyBorder="1" applyAlignment="1">
      <alignment/>
    </xf>
    <xf numFmtId="3" fontId="0" fillId="0" borderId="1" xfId="0" applyNumberFormat="1" applyFont="1" applyBorder="1" applyAlignment="1">
      <alignment horizontal="right"/>
    </xf>
    <xf numFmtId="0" fontId="0" fillId="0" borderId="1" xfId="16" applyFont="1" applyBorder="1" applyAlignment="1">
      <alignment vertical="center" wrapText="1"/>
      <protection/>
    </xf>
    <xf numFmtId="0" fontId="0" fillId="0" borderId="1" xfId="0" applyFont="1" applyBorder="1" applyAlignment="1">
      <alignment/>
    </xf>
    <xf numFmtId="0" fontId="0" fillId="0" borderId="1" xfId="0" applyFont="1" applyBorder="1" applyAlignment="1">
      <alignment wrapText="1"/>
    </xf>
    <xf numFmtId="0" fontId="0" fillId="0" borderId="1" xfId="0" applyFont="1" applyBorder="1" applyAlignment="1">
      <alignment horizontal="left" vertical="distributed" wrapText="1"/>
    </xf>
    <xf numFmtId="3" fontId="0" fillId="0" borderId="1" xfId="0" applyNumberFormat="1" applyFont="1" applyBorder="1" applyAlignment="1">
      <alignment horizontal="right" vertical="center" wrapText="1"/>
    </xf>
    <xf numFmtId="0" fontId="0" fillId="0" borderId="1" xfId="0" applyFont="1" applyBorder="1" applyAlignment="1">
      <alignment vertical="center" wrapText="1"/>
    </xf>
    <xf numFmtId="3" fontId="0" fillId="0" borderId="1" xfId="0" applyNumberFormat="1" applyFont="1" applyBorder="1" applyAlignment="1">
      <alignment vertical="center"/>
    </xf>
    <xf numFmtId="2" fontId="2" fillId="0" borderId="1" xfId="0" applyNumberFormat="1" applyFont="1" applyBorder="1" applyAlignment="1">
      <alignment horizontal="left" vertical="center" wrapText="1"/>
    </xf>
    <xf numFmtId="3" fontId="2" fillId="0" borderId="1" xfId="0" applyNumberFormat="1" applyFont="1" applyBorder="1" applyAlignment="1">
      <alignment horizontal="right"/>
    </xf>
    <xf numFmtId="3" fontId="2" fillId="0" borderId="1" xfId="0" applyNumberFormat="1" applyFont="1" applyBorder="1" applyAlignment="1">
      <alignment/>
    </xf>
    <xf numFmtId="3" fontId="2" fillId="0" borderId="1" xfId="0" applyNumberFormat="1" applyFont="1" applyBorder="1" applyAlignment="1">
      <alignment/>
    </xf>
    <xf numFmtId="2" fontId="0" fillId="0" borderId="1" xfId="0" applyNumberFormat="1" applyFont="1" applyBorder="1" applyAlignment="1">
      <alignment horizontal="left" vertical="center" wrapText="1"/>
    </xf>
    <xf numFmtId="2" fontId="3" fillId="0" borderId="1" xfId="16" applyNumberFormat="1" applyFont="1" applyBorder="1" applyAlignment="1">
      <alignment horizontal="left" vertical="center" wrapText="1"/>
      <protection/>
    </xf>
    <xf numFmtId="3" fontId="3" fillId="0" borderId="1" xfId="0" applyNumberFormat="1" applyFont="1" applyBorder="1" applyAlignment="1">
      <alignment/>
    </xf>
    <xf numFmtId="3" fontId="3" fillId="0" borderId="1" xfId="0" applyNumberFormat="1" applyFont="1" applyBorder="1" applyAlignment="1">
      <alignment/>
    </xf>
    <xf numFmtId="49" fontId="0" fillId="0" borderId="1" xfId="0" applyNumberFormat="1" applyFont="1" applyBorder="1" applyAlignment="1">
      <alignment horizontal="right"/>
    </xf>
    <xf numFmtId="0" fontId="0" fillId="0" borderId="1" xfId="0" applyFont="1" applyBorder="1" applyAlignment="1">
      <alignment horizontal="left" vertical="center" wrapText="1"/>
    </xf>
    <xf numFmtId="175" fontId="0" fillId="0" borderId="1" xfId="0" applyNumberFormat="1" applyFont="1" applyBorder="1" applyAlignment="1">
      <alignment horizontal="justify" vertical="center" wrapText="1"/>
    </xf>
    <xf numFmtId="175" fontId="0" fillId="0" borderId="1"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0" borderId="1" xfId="0" applyFont="1" applyBorder="1" applyAlignment="1">
      <alignment horizontal="left" wrapText="1"/>
    </xf>
    <xf numFmtId="49" fontId="4" fillId="3" borderId="1" xfId="15" applyNumberFormat="1" applyFont="1" applyFill="1" applyBorder="1" applyAlignment="1">
      <alignment vertical="center" wrapText="1"/>
      <protection/>
    </xf>
    <xf numFmtId="3" fontId="4" fillId="3" borderId="1" xfId="0" applyNumberFormat="1" applyFont="1" applyFill="1" applyBorder="1" applyAlignment="1">
      <alignment vertical="center"/>
    </xf>
    <xf numFmtId="3" fontId="4" fillId="3" borderId="1" xfId="0" applyNumberFormat="1" applyFont="1" applyFill="1" applyBorder="1" applyAlignment="1">
      <alignment/>
    </xf>
    <xf numFmtId="3" fontId="4" fillId="3" borderId="1" xfId="0" applyNumberFormat="1" applyFont="1" applyFill="1" applyBorder="1" applyAlignment="1">
      <alignment/>
    </xf>
    <xf numFmtId="49" fontId="5" fillId="4" borderId="1" xfId="15" applyNumberFormat="1" applyFont="1" applyFill="1" applyBorder="1" applyAlignment="1">
      <alignment vertical="center" wrapText="1"/>
      <protection/>
    </xf>
    <xf numFmtId="3" fontId="5" fillId="4" borderId="1" xfId="0" applyNumberFormat="1" applyFont="1" applyFill="1" applyBorder="1" applyAlignment="1">
      <alignment/>
    </xf>
    <xf numFmtId="0" fontId="6" fillId="0" borderId="1" xfId="0" applyFont="1" applyBorder="1" applyAlignment="1">
      <alignment wrapText="1"/>
    </xf>
    <xf numFmtId="3" fontId="6" fillId="0" borderId="1" xfId="0" applyNumberFormat="1" applyFont="1" applyBorder="1" applyAlignment="1">
      <alignment/>
    </xf>
    <xf numFmtId="0" fontId="5" fillId="0" borderId="1" xfId="0" applyFont="1" applyBorder="1" applyAlignment="1">
      <alignment/>
    </xf>
    <xf numFmtId="3" fontId="6" fillId="0" borderId="1" xfId="0" applyNumberFormat="1" applyFont="1" applyBorder="1" applyAlignment="1">
      <alignment/>
    </xf>
    <xf numFmtId="2" fontId="5" fillId="4" borderId="1" xfId="15" applyNumberFormat="1" applyFont="1" applyFill="1" applyBorder="1" applyAlignment="1">
      <alignment horizontal="left" vertical="center" wrapText="1"/>
      <protection/>
    </xf>
    <xf numFmtId="3" fontId="5" fillId="0" borderId="1" xfId="0" applyNumberFormat="1" applyFont="1" applyBorder="1" applyAlignment="1">
      <alignment/>
    </xf>
    <xf numFmtId="49" fontId="0" fillId="0" borderId="1" xfId="0" applyNumberFormat="1" applyFont="1" applyBorder="1" applyAlignment="1">
      <alignment wrapText="1"/>
    </xf>
    <xf numFmtId="0" fontId="5" fillId="0" borderId="0" xfId="0" applyFont="1" applyAlignment="1">
      <alignment/>
    </xf>
    <xf numFmtId="0" fontId="5" fillId="0" borderId="1" xfId="0" applyFont="1" applyBorder="1" applyAlignment="1">
      <alignment wrapText="1"/>
    </xf>
    <xf numFmtId="49" fontId="7" fillId="4" borderId="1" xfId="15" applyNumberFormat="1" applyFont="1" applyFill="1" applyBorder="1" applyAlignment="1">
      <alignment vertical="center" wrapText="1"/>
      <protection/>
    </xf>
    <xf numFmtId="3" fontId="7" fillId="4" borderId="1" xfId="0" applyNumberFormat="1" applyFont="1" applyFill="1" applyBorder="1" applyAlignment="1">
      <alignment/>
    </xf>
    <xf numFmtId="3" fontId="7" fillId="4" borderId="1" xfId="0" applyNumberFormat="1" applyFont="1" applyFill="1" applyBorder="1" applyAlignment="1">
      <alignment/>
    </xf>
    <xf numFmtId="49" fontId="0" fillId="0" borderId="1" xfId="15" applyNumberFormat="1" applyFont="1" applyBorder="1" applyAlignment="1">
      <alignment vertical="center" wrapText="1"/>
      <protection/>
    </xf>
    <xf numFmtId="0" fontId="0" fillId="0" borderId="2" xfId="0" applyFont="1" applyBorder="1" applyAlignment="1">
      <alignment vertical="top" wrapText="1"/>
    </xf>
    <xf numFmtId="3" fontId="0" fillId="0" borderId="3" xfId="0" applyNumberFormat="1" applyFont="1" applyBorder="1" applyAlignment="1">
      <alignment horizontal="right" vertical="center" wrapText="1"/>
    </xf>
    <xf numFmtId="0" fontId="0" fillId="0" borderId="1" xfId="0" applyFont="1" applyBorder="1" applyAlignment="1">
      <alignment vertical="top" wrapText="1"/>
    </xf>
    <xf numFmtId="3" fontId="0" fillId="0" borderId="1" xfId="0" applyNumberFormat="1" applyFont="1" applyBorder="1" applyAlignment="1">
      <alignment horizontal="right" vertical="top" wrapText="1"/>
    </xf>
    <xf numFmtId="0" fontId="0" fillId="0" borderId="4" xfId="0" applyFont="1" applyBorder="1" applyAlignment="1">
      <alignment/>
    </xf>
    <xf numFmtId="0" fontId="2" fillId="0" borderId="1" xfId="0" applyFont="1" applyBorder="1" applyAlignment="1">
      <alignment/>
    </xf>
    <xf numFmtId="0" fontId="5" fillId="0" borderId="4" xfId="0" applyFont="1" applyBorder="1" applyAlignment="1">
      <alignment/>
    </xf>
    <xf numFmtId="0" fontId="0" fillId="0" borderId="3" xfId="0" applyFont="1" applyBorder="1" applyAlignment="1">
      <alignment vertical="top" wrapText="1"/>
    </xf>
    <xf numFmtId="3" fontId="0" fillId="0" borderId="3" xfId="0" applyNumberFormat="1" applyFont="1" applyBorder="1" applyAlignment="1">
      <alignment horizontal="right" vertical="top" wrapText="1"/>
    </xf>
    <xf numFmtId="49" fontId="2" fillId="0" borderId="1" xfId="15" applyNumberFormat="1" applyFont="1" applyBorder="1" applyAlignment="1">
      <alignment vertical="center" wrapText="1"/>
      <protection/>
    </xf>
    <xf numFmtId="0" fontId="7" fillId="0" borderId="1" xfId="0" applyFont="1" applyBorder="1" applyAlignment="1">
      <alignment/>
    </xf>
    <xf numFmtId="3" fontId="2" fillId="0" borderId="0" xfId="0" applyNumberFormat="1" applyFont="1" applyAlignment="1">
      <alignment horizontal="center"/>
    </xf>
    <xf numFmtId="0" fontId="2" fillId="0" borderId="0" xfId="0" applyFont="1" applyAlignment="1">
      <alignment horizontal="center"/>
    </xf>
    <xf numFmtId="0" fontId="5" fillId="4" borderId="1" xfId="0" applyFont="1" applyFill="1" applyBorder="1" applyAlignment="1">
      <alignment/>
    </xf>
    <xf numFmtId="49" fontId="5" fillId="4" borderId="5" xfId="15" applyNumberFormat="1" applyFont="1" applyFill="1" applyBorder="1" applyAlignment="1">
      <alignment vertical="center" wrapText="1"/>
      <protection/>
    </xf>
    <xf numFmtId="3" fontId="5" fillId="4" borderId="5" xfId="0" applyNumberFormat="1" applyFont="1" applyFill="1" applyBorder="1" applyAlignment="1">
      <alignment/>
    </xf>
    <xf numFmtId="49" fontId="0" fillId="4" borderId="1" xfId="15" applyNumberFormat="1" applyFont="1" applyFill="1" applyBorder="1" applyAlignment="1">
      <alignment vertical="center" wrapText="1"/>
      <protection/>
    </xf>
    <xf numFmtId="3" fontId="0" fillId="4" borderId="1" xfId="0" applyNumberFormat="1" applyFont="1" applyFill="1" applyBorder="1" applyAlignment="1">
      <alignment/>
    </xf>
    <xf numFmtId="3" fontId="0" fillId="4" borderId="1" xfId="0" applyNumberFormat="1" applyFont="1" applyFill="1" applyBorder="1" applyAlignment="1">
      <alignment/>
    </xf>
    <xf numFmtId="0" fontId="0" fillId="0" borderId="0" xfId="0" applyFont="1" applyAlignment="1">
      <alignment/>
    </xf>
  </cellXfs>
  <cellStyles count="8">
    <cellStyle name="Normal" xfId="0"/>
    <cellStyle name="Normal_Foaie1" xfId="15"/>
    <cellStyle name="Normal_lISTA DE INVEST APROBARE"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G204"/>
  <sheetViews>
    <sheetView tabSelected="1" workbookViewId="0" topLeftCell="A1">
      <pane xSplit="3" ySplit="2" topLeftCell="D33" activePane="bottomRight" state="frozen"/>
      <selection pane="topLeft" activeCell="B1" sqref="B1"/>
      <selection pane="topRight" activeCell="D1" sqref="D1"/>
      <selection pane="bottomLeft" activeCell="B3" sqref="B3"/>
      <selection pane="bottomRight" activeCell="G38" sqref="G38"/>
    </sheetView>
  </sheetViews>
  <sheetFormatPr defaultColWidth="9.140625" defaultRowHeight="12.75"/>
  <cols>
    <col min="1" max="1" width="6.140625" style="84" customWidth="1"/>
    <col min="2" max="2" width="3.7109375" style="84" customWidth="1"/>
    <col min="3" max="3" width="61.57421875" style="84" customWidth="1"/>
    <col min="4" max="4" width="9.8515625" style="84" customWidth="1"/>
    <col min="5" max="5" width="9.421875" style="2" customWidth="1"/>
    <col min="6" max="6" width="11.421875" style="2" customWidth="1"/>
    <col min="7" max="16384" width="9.140625" style="2" customWidth="1"/>
  </cols>
  <sheetData>
    <row r="1" spans="1:6" ht="12.75">
      <c r="A1" s="1" t="s">
        <v>0</v>
      </c>
      <c r="B1" s="1" t="s">
        <v>1</v>
      </c>
      <c r="C1" s="1" t="s">
        <v>2</v>
      </c>
      <c r="D1" s="1" t="s">
        <v>3</v>
      </c>
      <c r="E1" s="1" t="s">
        <v>4</v>
      </c>
      <c r="F1" s="1" t="s">
        <v>5</v>
      </c>
    </row>
    <row r="2" spans="1:6" ht="12.75">
      <c r="A2" s="1"/>
      <c r="B2" s="1"/>
      <c r="C2" s="1"/>
      <c r="D2" s="1"/>
      <c r="E2" s="1"/>
      <c r="F2" s="1"/>
    </row>
    <row r="3" spans="1:7" ht="12.75">
      <c r="A3" s="3"/>
      <c r="B3" s="4"/>
      <c r="C3" s="5" t="s">
        <v>6</v>
      </c>
      <c r="D3" s="6">
        <f>D4+D65+D75+D67+D70+D73+D121+D160+D164</f>
        <v>43878435</v>
      </c>
      <c r="E3" s="7">
        <f>E4+E65+E75+E67+E70+E73+E121+E160+E164</f>
        <v>3584917</v>
      </c>
      <c r="F3" s="6">
        <f>F4+F65+F75+F67+F70+F73+F121+F160+F164</f>
        <v>47063352</v>
      </c>
      <c r="G3" s="8"/>
    </row>
    <row r="4" spans="1:7" ht="12.75">
      <c r="A4" s="9"/>
      <c r="B4" s="10"/>
      <c r="C4" s="11" t="s">
        <v>7</v>
      </c>
      <c r="D4" s="12">
        <f>D5+D23+D25+D30+D42+D46+D50+D21</f>
        <v>18028173</v>
      </c>
      <c r="E4" s="13">
        <f>E5+E23+E25+E30+E42+E46+E50+E21</f>
        <v>140000</v>
      </c>
      <c r="F4" s="12">
        <f>F5+F23+F25+F30+F42+F46+F50+F21</f>
        <v>18168173</v>
      </c>
      <c r="G4" s="8"/>
    </row>
    <row r="5" spans="1:7" ht="12.75">
      <c r="A5" s="14"/>
      <c r="B5" s="15"/>
      <c r="C5" s="16" t="s">
        <v>8</v>
      </c>
      <c r="D5" s="17">
        <f>SUM(D6:D20)</f>
        <v>4847100</v>
      </c>
      <c r="E5" s="17">
        <f>SUM(E6:E20)</f>
        <v>140000</v>
      </c>
      <c r="F5" s="17">
        <f>SUM(F6:F20)</f>
        <v>4987100</v>
      </c>
      <c r="G5" s="8"/>
    </row>
    <row r="6" spans="1:7" ht="12.75">
      <c r="A6" s="18" t="s">
        <v>9</v>
      </c>
      <c r="B6" s="19">
        <v>1</v>
      </c>
      <c r="C6" s="20" t="s">
        <v>10</v>
      </c>
      <c r="D6" s="21">
        <v>1100000</v>
      </c>
      <c r="E6" s="22"/>
      <c r="F6" s="23">
        <f aca="true" t="shared" si="0" ref="F6:F20">D6+E6</f>
        <v>1100000</v>
      </c>
      <c r="G6" s="8"/>
    </row>
    <row r="7" spans="1:7" ht="12.75">
      <c r="A7" s="18" t="s">
        <v>9</v>
      </c>
      <c r="B7" s="19">
        <v>2</v>
      </c>
      <c r="C7" s="24" t="s">
        <v>11</v>
      </c>
      <c r="D7" s="21">
        <v>460000</v>
      </c>
      <c r="E7" s="22"/>
      <c r="F7" s="23">
        <f t="shared" si="0"/>
        <v>460000</v>
      </c>
      <c r="G7" s="8"/>
    </row>
    <row r="8" spans="1:7" ht="12.75">
      <c r="A8" s="18" t="s">
        <v>12</v>
      </c>
      <c r="B8" s="19">
        <v>3</v>
      </c>
      <c r="C8" s="24" t="s">
        <v>13</v>
      </c>
      <c r="D8" s="21">
        <v>400000</v>
      </c>
      <c r="E8" s="22"/>
      <c r="F8" s="23">
        <f t="shared" si="0"/>
        <v>400000</v>
      </c>
      <c r="G8" s="8"/>
    </row>
    <row r="9" spans="1:7" ht="38.25">
      <c r="A9" s="25" t="s">
        <v>14</v>
      </c>
      <c r="B9" s="19">
        <v>4</v>
      </c>
      <c r="C9" s="26" t="s">
        <v>15</v>
      </c>
      <c r="D9" s="21">
        <v>15000</v>
      </c>
      <c r="E9" s="22"/>
      <c r="F9" s="23">
        <f t="shared" si="0"/>
        <v>15000</v>
      </c>
      <c r="G9" s="8"/>
    </row>
    <row r="10" spans="1:7" ht="12.75">
      <c r="A10" s="25" t="s">
        <v>14</v>
      </c>
      <c r="B10" s="19">
        <v>5</v>
      </c>
      <c r="C10" s="26" t="s">
        <v>16</v>
      </c>
      <c r="D10" s="21">
        <v>20000</v>
      </c>
      <c r="E10" s="22">
        <v>100000</v>
      </c>
      <c r="F10" s="23">
        <f t="shared" si="0"/>
        <v>120000</v>
      </c>
      <c r="G10" s="8"/>
    </row>
    <row r="11" spans="1:7" ht="25.5">
      <c r="A11" s="25" t="s">
        <v>14</v>
      </c>
      <c r="B11" s="19">
        <v>6</v>
      </c>
      <c r="C11" s="26" t="s">
        <v>17</v>
      </c>
      <c r="D11" s="21">
        <v>55000</v>
      </c>
      <c r="E11" s="22"/>
      <c r="F11" s="23">
        <f t="shared" si="0"/>
        <v>55000</v>
      </c>
      <c r="G11" s="8"/>
    </row>
    <row r="12" spans="1:7" ht="25.5">
      <c r="A12" s="25" t="s">
        <v>14</v>
      </c>
      <c r="B12" s="19">
        <v>7</v>
      </c>
      <c r="C12" s="27" t="s">
        <v>18</v>
      </c>
      <c r="D12" s="28">
        <v>119000</v>
      </c>
      <c r="E12" s="22"/>
      <c r="F12" s="23">
        <f t="shared" si="0"/>
        <v>119000</v>
      </c>
      <c r="G12" s="8"/>
    </row>
    <row r="13" spans="1:7" ht="25.5">
      <c r="A13" s="25" t="s">
        <v>14</v>
      </c>
      <c r="B13" s="19">
        <v>8</v>
      </c>
      <c r="C13" s="29" t="s">
        <v>19</v>
      </c>
      <c r="D13" s="21">
        <v>200000</v>
      </c>
      <c r="E13" s="22"/>
      <c r="F13" s="23">
        <f t="shared" si="0"/>
        <v>200000</v>
      </c>
      <c r="G13" s="8"/>
    </row>
    <row r="14" spans="1:7" ht="12.75">
      <c r="A14" s="25" t="s">
        <v>14</v>
      </c>
      <c r="B14" s="19">
        <v>9</v>
      </c>
      <c r="C14" s="29" t="s">
        <v>20</v>
      </c>
      <c r="D14" s="21">
        <v>100000</v>
      </c>
      <c r="E14" s="22"/>
      <c r="F14" s="23">
        <f t="shared" si="0"/>
        <v>100000</v>
      </c>
      <c r="G14" s="8"/>
    </row>
    <row r="15" spans="1:7" ht="12.75">
      <c r="A15" s="25" t="s">
        <v>14</v>
      </c>
      <c r="B15" s="19">
        <v>10</v>
      </c>
      <c r="C15" s="26" t="s">
        <v>21</v>
      </c>
      <c r="D15" s="21">
        <v>47200</v>
      </c>
      <c r="E15" s="22"/>
      <c r="F15" s="23">
        <f t="shared" si="0"/>
        <v>47200</v>
      </c>
      <c r="G15" s="8"/>
    </row>
    <row r="16" spans="1:7" ht="25.5">
      <c r="A16" s="25" t="s">
        <v>14</v>
      </c>
      <c r="B16" s="19">
        <v>11</v>
      </c>
      <c r="C16" s="29" t="s">
        <v>22</v>
      </c>
      <c r="D16" s="30">
        <v>200400</v>
      </c>
      <c r="E16" s="22"/>
      <c r="F16" s="23">
        <f t="shared" si="0"/>
        <v>200400</v>
      </c>
      <c r="G16" s="8"/>
    </row>
    <row r="17" spans="1:7" ht="12.75">
      <c r="A17" s="25" t="s">
        <v>14</v>
      </c>
      <c r="B17" s="19">
        <v>12</v>
      </c>
      <c r="C17" s="26" t="s">
        <v>23</v>
      </c>
      <c r="D17" s="21">
        <v>8500</v>
      </c>
      <c r="E17" s="22"/>
      <c r="F17" s="23">
        <f t="shared" si="0"/>
        <v>8500</v>
      </c>
      <c r="G17" s="8"/>
    </row>
    <row r="18" spans="1:7" ht="38.25">
      <c r="A18" s="25" t="s">
        <v>14</v>
      </c>
      <c r="B18" s="19">
        <v>13</v>
      </c>
      <c r="C18" s="26" t="s">
        <v>24</v>
      </c>
      <c r="D18" s="21">
        <v>105000</v>
      </c>
      <c r="E18" s="22">
        <v>40000</v>
      </c>
      <c r="F18" s="23">
        <f t="shared" si="0"/>
        <v>145000</v>
      </c>
      <c r="G18" s="8"/>
    </row>
    <row r="19" spans="1:7" ht="12.75">
      <c r="A19" s="25" t="s">
        <v>14</v>
      </c>
      <c r="B19" s="19">
        <v>14</v>
      </c>
      <c r="C19" s="26" t="s">
        <v>25</v>
      </c>
      <c r="D19" s="21">
        <v>17000</v>
      </c>
      <c r="E19" s="22"/>
      <c r="F19" s="23">
        <f t="shared" si="0"/>
        <v>17000</v>
      </c>
      <c r="G19" s="8"/>
    </row>
    <row r="20" spans="1:7" ht="12.75">
      <c r="A20" s="25" t="s">
        <v>14</v>
      </c>
      <c r="B20" s="19">
        <v>15</v>
      </c>
      <c r="C20" s="26" t="s">
        <v>26</v>
      </c>
      <c r="D20" s="21">
        <v>2000000</v>
      </c>
      <c r="E20" s="22"/>
      <c r="F20" s="23">
        <f t="shared" si="0"/>
        <v>2000000</v>
      </c>
      <c r="G20" s="8"/>
    </row>
    <row r="21" spans="1:7" ht="12.75">
      <c r="A21" s="25"/>
      <c r="B21" s="19"/>
      <c r="C21" s="31" t="s">
        <v>27</v>
      </c>
      <c r="D21" s="32">
        <f>D22</f>
        <v>10000</v>
      </c>
      <c r="E21" s="33">
        <f>E22</f>
        <v>0</v>
      </c>
      <c r="F21" s="32">
        <f>F22</f>
        <v>10000</v>
      </c>
      <c r="G21" s="8"/>
    </row>
    <row r="22" spans="1:7" ht="12.75">
      <c r="A22" s="25" t="s">
        <v>28</v>
      </c>
      <c r="B22" s="19">
        <v>1</v>
      </c>
      <c r="C22" s="26" t="s">
        <v>29</v>
      </c>
      <c r="D22" s="21">
        <v>10000</v>
      </c>
      <c r="E22" s="22"/>
      <c r="F22" s="23">
        <f>D22+E22</f>
        <v>10000</v>
      </c>
      <c r="G22" s="8"/>
    </row>
    <row r="23" spans="1:7" ht="12.75">
      <c r="A23" s="25"/>
      <c r="B23" s="19"/>
      <c r="C23" s="31" t="s">
        <v>30</v>
      </c>
      <c r="D23" s="34">
        <f>D24</f>
        <v>40000</v>
      </c>
      <c r="E23" s="33">
        <f>E24</f>
        <v>0</v>
      </c>
      <c r="F23" s="34">
        <f>F24</f>
        <v>40000</v>
      </c>
      <c r="G23" s="8"/>
    </row>
    <row r="24" spans="1:7" ht="12.75">
      <c r="A24" s="25" t="s">
        <v>31</v>
      </c>
      <c r="B24" s="19">
        <v>1</v>
      </c>
      <c r="C24" s="35" t="s">
        <v>32</v>
      </c>
      <c r="D24" s="21">
        <v>40000</v>
      </c>
      <c r="E24" s="22"/>
      <c r="F24" s="23">
        <f>D24+E24</f>
        <v>40000</v>
      </c>
      <c r="G24" s="8"/>
    </row>
    <row r="25" spans="1:7" ht="12.75">
      <c r="A25" s="25"/>
      <c r="B25" s="19"/>
      <c r="C25" s="31" t="s">
        <v>33</v>
      </c>
      <c r="D25" s="34">
        <f>SUM(D26:D29)</f>
        <v>397780</v>
      </c>
      <c r="E25" s="33">
        <f>SUM(E26:E29)</f>
        <v>0</v>
      </c>
      <c r="F25" s="34">
        <f>SUM(F26:F29)</f>
        <v>397780</v>
      </c>
      <c r="G25" s="8"/>
    </row>
    <row r="26" spans="1:7" ht="25.5">
      <c r="A26" s="25" t="s">
        <v>34</v>
      </c>
      <c r="B26" s="19">
        <v>1</v>
      </c>
      <c r="C26" s="29" t="s">
        <v>35</v>
      </c>
      <c r="D26" s="21">
        <v>40000</v>
      </c>
      <c r="E26" s="22"/>
      <c r="F26" s="23">
        <f>D26+E26</f>
        <v>40000</v>
      </c>
      <c r="G26" s="8"/>
    </row>
    <row r="27" spans="1:7" ht="12.75">
      <c r="A27" s="25" t="s">
        <v>34</v>
      </c>
      <c r="B27" s="19">
        <v>2</v>
      </c>
      <c r="C27" s="29" t="s">
        <v>36</v>
      </c>
      <c r="D27" s="21">
        <v>100000</v>
      </c>
      <c r="E27" s="22"/>
      <c r="F27" s="23">
        <f>D27+E27</f>
        <v>100000</v>
      </c>
      <c r="G27" s="8"/>
    </row>
    <row r="28" spans="1:7" ht="12.75">
      <c r="A28" s="25" t="s">
        <v>34</v>
      </c>
      <c r="B28" s="19">
        <v>3</v>
      </c>
      <c r="C28" s="27" t="s">
        <v>37</v>
      </c>
      <c r="D28" s="28">
        <v>192780</v>
      </c>
      <c r="E28" s="22"/>
      <c r="F28" s="23">
        <f>D28+E28</f>
        <v>192780</v>
      </c>
      <c r="G28" s="8"/>
    </row>
    <row r="29" spans="1:7" ht="25.5">
      <c r="A29" s="25" t="s">
        <v>34</v>
      </c>
      <c r="B29" s="19">
        <v>4</v>
      </c>
      <c r="C29" s="27" t="s">
        <v>38</v>
      </c>
      <c r="D29" s="28">
        <v>65000</v>
      </c>
      <c r="E29" s="22"/>
      <c r="F29" s="23">
        <f>D29+E29</f>
        <v>65000</v>
      </c>
      <c r="G29" s="8"/>
    </row>
    <row r="30" spans="1:7" ht="12.75">
      <c r="A30" s="25"/>
      <c r="B30" s="19"/>
      <c r="C30" s="31" t="s">
        <v>39</v>
      </c>
      <c r="D30" s="34">
        <f>D31+SUM(D37:D41)</f>
        <v>2337200</v>
      </c>
      <c r="E30" s="33">
        <f>E31+SUM(E37:E41)</f>
        <v>0</v>
      </c>
      <c r="F30" s="34">
        <f>F31+SUM(F37:F41)</f>
        <v>2337200</v>
      </c>
      <c r="G30" s="8"/>
    </row>
    <row r="31" spans="1:7" ht="25.5">
      <c r="A31" s="25" t="s">
        <v>40</v>
      </c>
      <c r="B31" s="19">
        <v>1</v>
      </c>
      <c r="C31" s="36" t="s">
        <v>41</v>
      </c>
      <c r="D31" s="37">
        <f>SUM(D32:D36)</f>
        <v>860000</v>
      </c>
      <c r="E31" s="38">
        <f>SUM(E32:E36)</f>
        <v>0</v>
      </c>
      <c r="F31" s="37">
        <f>SUM(F32:F36)</f>
        <v>860000</v>
      </c>
      <c r="G31" s="8"/>
    </row>
    <row r="32" spans="1:7" ht="25.5">
      <c r="A32" s="25" t="s">
        <v>40</v>
      </c>
      <c r="B32" s="39" t="s">
        <v>42</v>
      </c>
      <c r="C32" s="26" t="s">
        <v>43</v>
      </c>
      <c r="D32" s="21">
        <v>200000</v>
      </c>
      <c r="E32" s="22"/>
      <c r="F32" s="23">
        <f aca="true" t="shared" si="1" ref="F32:F41">D32+E32</f>
        <v>200000</v>
      </c>
      <c r="G32" s="8"/>
    </row>
    <row r="33" spans="1:7" ht="25.5">
      <c r="A33" s="25" t="s">
        <v>40</v>
      </c>
      <c r="B33" s="39" t="s">
        <v>44</v>
      </c>
      <c r="C33" s="26" t="s">
        <v>45</v>
      </c>
      <c r="D33" s="21">
        <v>250000</v>
      </c>
      <c r="E33" s="22"/>
      <c r="F33" s="23">
        <f t="shared" si="1"/>
        <v>250000</v>
      </c>
      <c r="G33" s="8"/>
    </row>
    <row r="34" spans="1:7" ht="25.5">
      <c r="A34" s="25" t="s">
        <v>40</v>
      </c>
      <c r="B34" s="39" t="s">
        <v>46</v>
      </c>
      <c r="C34" s="26" t="s">
        <v>47</v>
      </c>
      <c r="D34" s="21">
        <v>235000</v>
      </c>
      <c r="E34" s="22"/>
      <c r="F34" s="23">
        <f t="shared" si="1"/>
        <v>235000</v>
      </c>
      <c r="G34" s="8"/>
    </row>
    <row r="35" spans="1:7" ht="12.75">
      <c r="A35" s="25" t="s">
        <v>40</v>
      </c>
      <c r="B35" s="39" t="s">
        <v>48</v>
      </c>
      <c r="C35" s="26" t="s">
        <v>49</v>
      </c>
      <c r="D35" s="21">
        <v>95000</v>
      </c>
      <c r="E35" s="22"/>
      <c r="F35" s="23">
        <f t="shared" si="1"/>
        <v>95000</v>
      </c>
      <c r="G35" s="8"/>
    </row>
    <row r="36" spans="1:7" ht="25.5">
      <c r="A36" s="25" t="s">
        <v>40</v>
      </c>
      <c r="B36" s="39" t="s">
        <v>50</v>
      </c>
      <c r="C36" s="26" t="s">
        <v>51</v>
      </c>
      <c r="D36" s="21">
        <v>80000</v>
      </c>
      <c r="E36" s="22"/>
      <c r="F36" s="23">
        <f t="shared" si="1"/>
        <v>80000</v>
      </c>
      <c r="G36" s="8"/>
    </row>
    <row r="37" spans="1:7" ht="25.5">
      <c r="A37" s="25" t="s">
        <v>52</v>
      </c>
      <c r="B37" s="19">
        <v>2</v>
      </c>
      <c r="C37" s="40" t="s">
        <v>53</v>
      </c>
      <c r="D37" s="28">
        <v>287200</v>
      </c>
      <c r="E37" s="22"/>
      <c r="F37" s="23">
        <f t="shared" si="1"/>
        <v>287200</v>
      </c>
      <c r="G37" s="8"/>
    </row>
    <row r="38" spans="1:7" ht="25.5">
      <c r="A38" s="25" t="s">
        <v>52</v>
      </c>
      <c r="B38" s="19">
        <v>3</v>
      </c>
      <c r="C38" s="26" t="s">
        <v>54</v>
      </c>
      <c r="D38" s="21">
        <v>1160000</v>
      </c>
      <c r="E38" s="22"/>
      <c r="F38" s="23">
        <f t="shared" si="1"/>
        <v>1160000</v>
      </c>
      <c r="G38" s="8"/>
    </row>
    <row r="39" spans="1:7" ht="25.5">
      <c r="A39" s="25" t="s">
        <v>52</v>
      </c>
      <c r="B39" s="19">
        <v>4</v>
      </c>
      <c r="C39" s="41" t="s">
        <v>55</v>
      </c>
      <c r="D39" s="21">
        <v>5000</v>
      </c>
      <c r="E39" s="22"/>
      <c r="F39" s="23">
        <f t="shared" si="1"/>
        <v>5000</v>
      </c>
      <c r="G39" s="8"/>
    </row>
    <row r="40" spans="1:7" ht="25.5">
      <c r="A40" s="25" t="s">
        <v>52</v>
      </c>
      <c r="B40" s="19">
        <v>5</v>
      </c>
      <c r="C40" s="41" t="s">
        <v>56</v>
      </c>
      <c r="D40" s="21">
        <v>5000</v>
      </c>
      <c r="E40" s="22"/>
      <c r="F40" s="23">
        <f t="shared" si="1"/>
        <v>5000</v>
      </c>
      <c r="G40" s="8"/>
    </row>
    <row r="41" spans="1:7" ht="25.5">
      <c r="A41" s="25" t="s">
        <v>52</v>
      </c>
      <c r="B41" s="19">
        <v>6</v>
      </c>
      <c r="C41" s="42" t="s">
        <v>57</v>
      </c>
      <c r="D41" s="21">
        <v>20000</v>
      </c>
      <c r="E41" s="22"/>
      <c r="F41" s="23">
        <f t="shared" si="1"/>
        <v>20000</v>
      </c>
      <c r="G41" s="8"/>
    </row>
    <row r="42" spans="1:7" ht="12.75">
      <c r="A42" s="25"/>
      <c r="B42" s="19"/>
      <c r="C42" s="31" t="s">
        <v>58</v>
      </c>
      <c r="D42" s="34">
        <f>SUM(D43:D45)</f>
        <v>676000</v>
      </c>
      <c r="E42" s="33">
        <f>SUM(E43:E45)</f>
        <v>0</v>
      </c>
      <c r="F42" s="34">
        <f>SUM(F43:F45)</f>
        <v>676000</v>
      </c>
      <c r="G42" s="8"/>
    </row>
    <row r="43" spans="1:7" ht="12.75">
      <c r="A43" s="25" t="s">
        <v>59</v>
      </c>
      <c r="B43" s="19">
        <v>1</v>
      </c>
      <c r="C43" s="27" t="s">
        <v>60</v>
      </c>
      <c r="D43" s="28">
        <v>143000</v>
      </c>
      <c r="E43" s="22"/>
      <c r="F43" s="23">
        <f>D43+E43</f>
        <v>143000</v>
      </c>
      <c r="G43" s="8"/>
    </row>
    <row r="44" spans="1:7" ht="25.5">
      <c r="A44" s="25" t="s">
        <v>61</v>
      </c>
      <c r="B44" s="19">
        <v>2</v>
      </c>
      <c r="C44" s="26" t="s">
        <v>62</v>
      </c>
      <c r="D44" s="21">
        <v>500000</v>
      </c>
      <c r="E44" s="22"/>
      <c r="F44" s="23">
        <f>D44+E44</f>
        <v>500000</v>
      </c>
      <c r="G44" s="8"/>
    </row>
    <row r="45" spans="1:7" ht="25.5">
      <c r="A45" s="25" t="s">
        <v>59</v>
      </c>
      <c r="B45" s="19">
        <v>3</v>
      </c>
      <c r="C45" s="26" t="s">
        <v>63</v>
      </c>
      <c r="D45" s="21">
        <v>33000</v>
      </c>
      <c r="E45" s="22"/>
      <c r="F45" s="23">
        <f>D45+E45</f>
        <v>33000</v>
      </c>
      <c r="G45" s="8"/>
    </row>
    <row r="46" spans="1:7" ht="12.75">
      <c r="A46" s="25"/>
      <c r="B46" s="19"/>
      <c r="C46" s="31" t="s">
        <v>64</v>
      </c>
      <c r="D46" s="34">
        <f>D47+D48+D49</f>
        <v>2218211</v>
      </c>
      <c r="E46" s="33">
        <f>E47+E48+E49</f>
        <v>0</v>
      </c>
      <c r="F46" s="34">
        <f>F47+F48+F49</f>
        <v>2218211</v>
      </c>
      <c r="G46" s="8"/>
    </row>
    <row r="47" spans="1:7" ht="12.75">
      <c r="A47" s="25" t="s">
        <v>65</v>
      </c>
      <c r="B47" s="19">
        <v>1</v>
      </c>
      <c r="C47" s="25" t="s">
        <v>66</v>
      </c>
      <c r="D47" s="21">
        <v>2005500</v>
      </c>
      <c r="E47" s="22"/>
      <c r="F47" s="23">
        <f>D47+E47</f>
        <v>2005500</v>
      </c>
      <c r="G47" s="8"/>
    </row>
    <row r="48" spans="1:7" ht="12.75">
      <c r="A48" s="25" t="s">
        <v>67</v>
      </c>
      <c r="B48" s="19">
        <v>2</v>
      </c>
      <c r="C48" s="26" t="s">
        <v>68</v>
      </c>
      <c r="D48" s="21">
        <v>41080</v>
      </c>
      <c r="E48" s="22"/>
      <c r="F48" s="23">
        <f>D48+E48</f>
        <v>41080</v>
      </c>
      <c r="G48" s="8"/>
    </row>
    <row r="49" spans="1:7" ht="38.25">
      <c r="A49" s="25" t="s">
        <v>67</v>
      </c>
      <c r="B49" s="19">
        <v>3</v>
      </c>
      <c r="C49" s="26" t="s">
        <v>69</v>
      </c>
      <c r="D49" s="21">
        <v>171631</v>
      </c>
      <c r="E49" s="22"/>
      <c r="F49" s="23">
        <f>D49+E49</f>
        <v>171631</v>
      </c>
      <c r="G49" s="8"/>
    </row>
    <row r="50" spans="1:7" ht="12.75">
      <c r="A50" s="25"/>
      <c r="B50" s="19"/>
      <c r="C50" s="43" t="s">
        <v>70</v>
      </c>
      <c r="D50" s="34">
        <f>SUM(D51:D64)</f>
        <v>7501882</v>
      </c>
      <c r="E50" s="33">
        <f>SUM(E51:E64)</f>
        <v>0</v>
      </c>
      <c r="F50" s="34">
        <f>SUM(F51:F64)</f>
        <v>7501882</v>
      </c>
      <c r="G50" s="8"/>
    </row>
    <row r="51" spans="1:7" ht="25.5">
      <c r="A51" s="25" t="s">
        <v>71</v>
      </c>
      <c r="B51" s="19">
        <v>1</v>
      </c>
      <c r="C51" s="27" t="s">
        <v>72</v>
      </c>
      <c r="D51" s="28">
        <v>244000</v>
      </c>
      <c r="E51" s="22"/>
      <c r="F51" s="23">
        <f aca="true" t="shared" si="2" ref="F51:F64">D51+E51</f>
        <v>244000</v>
      </c>
      <c r="G51" s="8"/>
    </row>
    <row r="52" spans="1:7" ht="38.25">
      <c r="A52" s="25" t="s">
        <v>71</v>
      </c>
      <c r="B52" s="19">
        <v>2</v>
      </c>
      <c r="C52" s="27" t="s">
        <v>73</v>
      </c>
      <c r="D52" s="28">
        <v>274000</v>
      </c>
      <c r="E52" s="22"/>
      <c r="F52" s="23">
        <f t="shared" si="2"/>
        <v>274000</v>
      </c>
      <c r="G52" s="8"/>
    </row>
    <row r="53" spans="1:7" ht="25.5">
      <c r="A53" s="25" t="s">
        <v>71</v>
      </c>
      <c r="B53" s="19">
        <v>3</v>
      </c>
      <c r="C53" s="27" t="s">
        <v>74</v>
      </c>
      <c r="D53" s="28">
        <v>149000</v>
      </c>
      <c r="E53" s="22"/>
      <c r="F53" s="23">
        <f t="shared" si="2"/>
        <v>149000</v>
      </c>
      <c r="G53" s="8"/>
    </row>
    <row r="54" spans="1:7" ht="25.5">
      <c r="A54" s="25" t="s">
        <v>71</v>
      </c>
      <c r="B54" s="19">
        <v>4</v>
      </c>
      <c r="C54" s="40" t="s">
        <v>75</v>
      </c>
      <c r="D54" s="28">
        <v>564816</v>
      </c>
      <c r="E54" s="22"/>
      <c r="F54" s="23">
        <f t="shared" si="2"/>
        <v>564816</v>
      </c>
      <c r="G54" s="8"/>
    </row>
    <row r="55" spans="1:7" ht="38.25">
      <c r="A55" s="25" t="s">
        <v>71</v>
      </c>
      <c r="B55" s="19">
        <v>5</v>
      </c>
      <c r="C55" s="26" t="s">
        <v>76</v>
      </c>
      <c r="D55" s="21">
        <v>103000</v>
      </c>
      <c r="E55" s="22"/>
      <c r="F55" s="23">
        <f t="shared" si="2"/>
        <v>103000</v>
      </c>
      <c r="G55" s="8"/>
    </row>
    <row r="56" spans="1:7" ht="38.25">
      <c r="A56" s="25" t="s">
        <v>71</v>
      </c>
      <c r="B56" s="19">
        <v>6</v>
      </c>
      <c r="C56" s="27" t="s">
        <v>77</v>
      </c>
      <c r="D56" s="21">
        <v>100000</v>
      </c>
      <c r="E56" s="22"/>
      <c r="F56" s="23">
        <f t="shared" si="2"/>
        <v>100000</v>
      </c>
      <c r="G56" s="8"/>
    </row>
    <row r="57" spans="1:7" ht="25.5">
      <c r="A57" s="25" t="s">
        <v>71</v>
      </c>
      <c r="B57" s="19">
        <v>7</v>
      </c>
      <c r="C57" s="26" t="s">
        <v>78</v>
      </c>
      <c r="D57" s="21">
        <v>59000</v>
      </c>
      <c r="E57" s="22"/>
      <c r="F57" s="23">
        <f t="shared" si="2"/>
        <v>59000</v>
      </c>
      <c r="G57" s="8"/>
    </row>
    <row r="58" spans="1:7" ht="25.5">
      <c r="A58" s="25" t="s">
        <v>71</v>
      </c>
      <c r="B58" s="19">
        <v>8</v>
      </c>
      <c r="C58" s="27" t="s">
        <v>79</v>
      </c>
      <c r="D58" s="28">
        <v>40000</v>
      </c>
      <c r="E58" s="22"/>
      <c r="F58" s="23">
        <f t="shared" si="2"/>
        <v>40000</v>
      </c>
      <c r="G58" s="8"/>
    </row>
    <row r="59" spans="1:7" ht="25.5">
      <c r="A59" s="25" t="s">
        <v>80</v>
      </c>
      <c r="B59" s="19">
        <v>9</v>
      </c>
      <c r="C59" s="40" t="s">
        <v>81</v>
      </c>
      <c r="D59" s="28">
        <v>3030000</v>
      </c>
      <c r="E59" s="22"/>
      <c r="F59" s="23">
        <f t="shared" si="2"/>
        <v>3030000</v>
      </c>
      <c r="G59" s="8"/>
    </row>
    <row r="60" spans="1:7" ht="25.5">
      <c r="A60" s="25" t="s">
        <v>82</v>
      </c>
      <c r="B60" s="19">
        <v>10</v>
      </c>
      <c r="C60" s="44" t="s">
        <v>83</v>
      </c>
      <c r="D60" s="28">
        <v>1238400</v>
      </c>
      <c r="E60" s="22"/>
      <c r="F60" s="23">
        <f t="shared" si="2"/>
        <v>1238400</v>
      </c>
      <c r="G60" s="8"/>
    </row>
    <row r="61" spans="1:7" ht="12.75">
      <c r="A61" s="25" t="s">
        <v>71</v>
      </c>
      <c r="B61" s="19">
        <v>11</v>
      </c>
      <c r="C61" s="26" t="s">
        <v>84</v>
      </c>
      <c r="D61" s="21">
        <v>29666</v>
      </c>
      <c r="E61" s="22"/>
      <c r="F61" s="23">
        <f t="shared" si="2"/>
        <v>29666</v>
      </c>
      <c r="G61" s="8"/>
    </row>
    <row r="62" spans="1:7" ht="25.5">
      <c r="A62" s="25" t="s">
        <v>71</v>
      </c>
      <c r="B62" s="19">
        <v>12</v>
      </c>
      <c r="C62" s="45" t="s">
        <v>85</v>
      </c>
      <c r="D62" s="23">
        <v>1440000</v>
      </c>
      <c r="E62" s="22"/>
      <c r="F62" s="23">
        <f t="shared" si="2"/>
        <v>1440000</v>
      </c>
      <c r="G62" s="8"/>
    </row>
    <row r="63" spans="1:7" ht="12.75">
      <c r="A63" s="25" t="s">
        <v>71</v>
      </c>
      <c r="B63" s="19">
        <v>13</v>
      </c>
      <c r="C63" s="45" t="s">
        <v>86</v>
      </c>
      <c r="D63" s="23">
        <v>200000</v>
      </c>
      <c r="E63" s="22"/>
      <c r="F63" s="23">
        <f t="shared" si="2"/>
        <v>200000</v>
      </c>
      <c r="G63" s="8"/>
    </row>
    <row r="64" spans="1:7" ht="38.25">
      <c r="A64" s="25" t="s">
        <v>71</v>
      </c>
      <c r="B64" s="19">
        <v>14</v>
      </c>
      <c r="C64" s="45" t="s">
        <v>87</v>
      </c>
      <c r="D64" s="23">
        <v>30000</v>
      </c>
      <c r="E64" s="22"/>
      <c r="F64" s="23">
        <f t="shared" si="2"/>
        <v>30000</v>
      </c>
      <c r="G64" s="8"/>
    </row>
    <row r="65" spans="1:7" ht="25.5">
      <c r="A65" s="9"/>
      <c r="B65" s="9"/>
      <c r="C65" s="46" t="s">
        <v>88</v>
      </c>
      <c r="D65" s="47">
        <f>D66</f>
        <v>10000</v>
      </c>
      <c r="E65" s="47">
        <f>E66</f>
        <v>10000</v>
      </c>
      <c r="F65" s="47">
        <f>F66</f>
        <v>20000</v>
      </c>
      <c r="G65" s="8"/>
    </row>
    <row r="66" spans="1:7" ht="12.75">
      <c r="A66" s="25" t="s">
        <v>89</v>
      </c>
      <c r="B66" s="25">
        <v>1</v>
      </c>
      <c r="C66" s="26" t="s">
        <v>90</v>
      </c>
      <c r="D66" s="21">
        <v>10000</v>
      </c>
      <c r="E66" s="22">
        <v>10000</v>
      </c>
      <c r="F66" s="23">
        <f>D66+E66</f>
        <v>20000</v>
      </c>
      <c r="G66" s="8"/>
    </row>
    <row r="67" spans="1:7" ht="25.5">
      <c r="A67" s="25"/>
      <c r="B67" s="25"/>
      <c r="C67" s="46" t="s">
        <v>91</v>
      </c>
      <c r="D67" s="48">
        <f>D68+D69</f>
        <v>209260</v>
      </c>
      <c r="E67" s="49">
        <f>E68+E69</f>
        <v>300000</v>
      </c>
      <c r="F67" s="48">
        <f>F68+F69</f>
        <v>509260</v>
      </c>
      <c r="G67" s="8"/>
    </row>
    <row r="68" spans="1:7" ht="12.75">
      <c r="A68" s="25" t="s">
        <v>92</v>
      </c>
      <c r="B68" s="25">
        <v>1</v>
      </c>
      <c r="C68" s="26" t="s">
        <v>93</v>
      </c>
      <c r="D68" s="30">
        <v>9635</v>
      </c>
      <c r="E68" s="22"/>
      <c r="F68" s="23">
        <f>D68+E68</f>
        <v>9635</v>
      </c>
      <c r="G68" s="8"/>
    </row>
    <row r="69" spans="1:7" ht="12.75">
      <c r="A69" s="25" t="s">
        <v>94</v>
      </c>
      <c r="B69" s="25">
        <v>2</v>
      </c>
      <c r="C69" s="29" t="s">
        <v>95</v>
      </c>
      <c r="D69" s="30">
        <v>199625</v>
      </c>
      <c r="E69" s="22">
        <v>300000</v>
      </c>
      <c r="F69" s="23">
        <f>D69+E69</f>
        <v>499625</v>
      </c>
      <c r="G69" s="8"/>
    </row>
    <row r="70" spans="1:7" ht="25.5">
      <c r="A70" s="25"/>
      <c r="B70" s="25"/>
      <c r="C70" s="46" t="s">
        <v>96</v>
      </c>
      <c r="D70" s="48">
        <f>D71+D72</f>
        <v>60000</v>
      </c>
      <c r="E70" s="49">
        <f>E71+E72</f>
        <v>0</v>
      </c>
      <c r="F70" s="48">
        <f>F71+F72</f>
        <v>60000</v>
      </c>
      <c r="G70" s="8"/>
    </row>
    <row r="71" spans="1:7" ht="12.75">
      <c r="A71" s="25" t="s">
        <v>92</v>
      </c>
      <c r="B71" s="25">
        <v>1</v>
      </c>
      <c r="C71" s="26" t="s">
        <v>97</v>
      </c>
      <c r="D71" s="21">
        <v>10000</v>
      </c>
      <c r="E71" s="22"/>
      <c r="F71" s="23">
        <f>D71+E71</f>
        <v>10000</v>
      </c>
      <c r="G71" s="8"/>
    </row>
    <row r="72" spans="1:7" ht="12.75">
      <c r="A72" s="25" t="s">
        <v>92</v>
      </c>
      <c r="B72" s="25">
        <v>2</v>
      </c>
      <c r="C72" s="26" t="s">
        <v>98</v>
      </c>
      <c r="D72" s="21">
        <v>50000</v>
      </c>
      <c r="E72" s="22"/>
      <c r="F72" s="23">
        <f>D72+E72</f>
        <v>50000</v>
      </c>
      <c r="G72" s="8"/>
    </row>
    <row r="73" spans="1:7" ht="25.5">
      <c r="A73" s="25"/>
      <c r="B73" s="25"/>
      <c r="C73" s="46" t="s">
        <v>99</v>
      </c>
      <c r="D73" s="48">
        <f>D74</f>
        <v>340000</v>
      </c>
      <c r="E73" s="49">
        <f>E74</f>
        <v>0</v>
      </c>
      <c r="F73" s="48">
        <f>F74</f>
        <v>340000</v>
      </c>
      <c r="G73" s="8"/>
    </row>
    <row r="74" spans="1:7" ht="12.75">
      <c r="A74" s="25" t="s">
        <v>100</v>
      </c>
      <c r="B74" s="25">
        <v>1</v>
      </c>
      <c r="C74" s="50" t="s">
        <v>101</v>
      </c>
      <c r="D74" s="51">
        <v>340000</v>
      </c>
      <c r="E74" s="22"/>
      <c r="F74" s="23">
        <f>D74+E74</f>
        <v>340000</v>
      </c>
      <c r="G74" s="8"/>
    </row>
    <row r="75" spans="1:7" ht="25.5">
      <c r="A75" s="9"/>
      <c r="B75" s="9"/>
      <c r="C75" s="46" t="s">
        <v>102</v>
      </c>
      <c r="D75" s="48">
        <f>D76+D86+D92+D100+D112+D116+D119</f>
        <v>3971502</v>
      </c>
      <c r="E75" s="49">
        <f>E76+E86+E92+E100+E112+E116+E119</f>
        <v>745000</v>
      </c>
      <c r="F75" s="48">
        <f>F76+F86+F92+F100+F112+F116+F119</f>
        <v>4316502</v>
      </c>
      <c r="G75" s="8"/>
    </row>
    <row r="76" spans="1:7" ht="25.5">
      <c r="A76" s="25"/>
      <c r="B76" s="25"/>
      <c r="C76" s="52" t="s">
        <v>103</v>
      </c>
      <c r="D76" s="53">
        <f>SUM(D77:D85)</f>
        <v>1147942</v>
      </c>
      <c r="E76" s="53">
        <f>SUM(E77:E85)</f>
        <v>45000</v>
      </c>
      <c r="F76" s="53">
        <f>SUM(F77:F85)</f>
        <v>1192942</v>
      </c>
      <c r="G76" s="8"/>
    </row>
    <row r="77" spans="1:7" ht="25.5">
      <c r="A77" s="25" t="s">
        <v>104</v>
      </c>
      <c r="B77" s="54">
        <v>1</v>
      </c>
      <c r="C77" s="50" t="s">
        <v>105</v>
      </c>
      <c r="D77" s="51">
        <v>650000</v>
      </c>
      <c r="E77" s="22"/>
      <c r="F77" s="23">
        <f aca="true" t="shared" si="3" ref="F77:F85">D77+E77</f>
        <v>650000</v>
      </c>
      <c r="G77" s="8"/>
    </row>
    <row r="78" spans="1:7" ht="38.25">
      <c r="A78" s="25" t="s">
        <v>34</v>
      </c>
      <c r="B78" s="54">
        <v>2</v>
      </c>
      <c r="C78" s="50" t="s">
        <v>106</v>
      </c>
      <c r="D78" s="51">
        <v>13400</v>
      </c>
      <c r="E78" s="22"/>
      <c r="F78" s="23">
        <f t="shared" si="3"/>
        <v>13400</v>
      </c>
      <c r="G78" s="8"/>
    </row>
    <row r="79" spans="1:7" ht="25.5">
      <c r="A79" s="25" t="s">
        <v>34</v>
      </c>
      <c r="B79" s="54">
        <v>3</v>
      </c>
      <c r="C79" s="50" t="s">
        <v>107</v>
      </c>
      <c r="D79" s="51">
        <v>0</v>
      </c>
      <c r="E79" s="22"/>
      <c r="F79" s="23">
        <f t="shared" si="3"/>
        <v>0</v>
      </c>
      <c r="G79" s="8"/>
    </row>
    <row r="80" spans="1:7" ht="12.75">
      <c r="A80" s="25" t="s">
        <v>104</v>
      </c>
      <c r="B80" s="54">
        <v>4</v>
      </c>
      <c r="C80" s="50" t="s">
        <v>108</v>
      </c>
      <c r="D80" s="51">
        <v>0</v>
      </c>
      <c r="E80" s="22"/>
      <c r="F80" s="23">
        <f t="shared" si="3"/>
        <v>0</v>
      </c>
      <c r="G80" s="8"/>
    </row>
    <row r="81" spans="1:7" ht="12.75">
      <c r="A81" s="25" t="s">
        <v>34</v>
      </c>
      <c r="B81" s="54">
        <v>5</v>
      </c>
      <c r="C81" s="50" t="s">
        <v>109</v>
      </c>
      <c r="D81" s="51">
        <v>4000</v>
      </c>
      <c r="E81" s="22"/>
      <c r="F81" s="23">
        <f t="shared" si="3"/>
        <v>4000</v>
      </c>
      <c r="G81" s="8"/>
    </row>
    <row r="82" spans="1:7" ht="12.75">
      <c r="A82" s="25" t="s">
        <v>104</v>
      </c>
      <c r="B82" s="54">
        <v>6</v>
      </c>
      <c r="C82" s="50" t="s">
        <v>110</v>
      </c>
      <c r="D82" s="51">
        <v>50000</v>
      </c>
      <c r="E82" s="22"/>
      <c r="F82" s="23">
        <f t="shared" si="3"/>
        <v>50000</v>
      </c>
      <c r="G82" s="8"/>
    </row>
    <row r="83" spans="1:7" ht="12.75">
      <c r="A83" s="25" t="s">
        <v>34</v>
      </c>
      <c r="B83" s="54">
        <v>7</v>
      </c>
      <c r="C83" s="50" t="s">
        <v>111</v>
      </c>
      <c r="D83" s="51">
        <v>10542</v>
      </c>
      <c r="E83" s="22"/>
      <c r="F83" s="23">
        <f t="shared" si="3"/>
        <v>10542</v>
      </c>
      <c r="G83" s="8"/>
    </row>
    <row r="84" spans="1:7" ht="12.75">
      <c r="A84" s="25" t="s">
        <v>104</v>
      </c>
      <c r="B84" s="54">
        <v>8</v>
      </c>
      <c r="C84" s="50" t="s">
        <v>112</v>
      </c>
      <c r="D84" s="51">
        <v>420000</v>
      </c>
      <c r="E84" s="22"/>
      <c r="F84" s="23">
        <f t="shared" si="3"/>
        <v>420000</v>
      </c>
      <c r="G84" s="8"/>
    </row>
    <row r="85" spans="1:7" ht="12.75">
      <c r="A85" s="25" t="s">
        <v>104</v>
      </c>
      <c r="B85" s="54">
        <v>9</v>
      </c>
      <c r="C85" s="50" t="s">
        <v>113</v>
      </c>
      <c r="D85" s="51"/>
      <c r="E85" s="22">
        <v>45000</v>
      </c>
      <c r="F85" s="23">
        <f t="shared" si="3"/>
        <v>45000</v>
      </c>
      <c r="G85" s="8"/>
    </row>
    <row r="86" spans="1:7" ht="25.5">
      <c r="A86" s="25"/>
      <c r="B86" s="54"/>
      <c r="C86" s="52" t="s">
        <v>114</v>
      </c>
      <c r="D86" s="53">
        <f>SUM(D87:D91)</f>
        <v>384160</v>
      </c>
      <c r="E86" s="55">
        <f>SUM(E87:E91)</f>
        <v>100000</v>
      </c>
      <c r="F86" s="53">
        <f>SUM(F87:F91)</f>
        <v>484160</v>
      </c>
      <c r="G86" s="8"/>
    </row>
    <row r="87" spans="1:7" ht="12.75">
      <c r="A87" s="25" t="s">
        <v>115</v>
      </c>
      <c r="B87" s="54">
        <v>1</v>
      </c>
      <c r="C87" s="56" t="s">
        <v>116</v>
      </c>
      <c r="D87" s="57">
        <v>5160</v>
      </c>
      <c r="E87" s="22"/>
      <c r="F87" s="23">
        <f>D87+E87</f>
        <v>5160</v>
      </c>
      <c r="G87" s="8"/>
    </row>
    <row r="88" spans="1:7" ht="25.5">
      <c r="A88" s="25" t="s">
        <v>34</v>
      </c>
      <c r="B88" s="54">
        <v>2</v>
      </c>
      <c r="C88" s="50" t="s">
        <v>117</v>
      </c>
      <c r="D88" s="51">
        <v>60000</v>
      </c>
      <c r="E88" s="22">
        <v>100000</v>
      </c>
      <c r="F88" s="23">
        <f>D88+E88</f>
        <v>160000</v>
      </c>
      <c r="G88" s="8"/>
    </row>
    <row r="89" spans="1:7" ht="25.5">
      <c r="A89" s="25" t="s">
        <v>104</v>
      </c>
      <c r="B89" s="54">
        <v>3</v>
      </c>
      <c r="C89" s="50" t="s">
        <v>118</v>
      </c>
      <c r="D89" s="51">
        <v>300000</v>
      </c>
      <c r="E89" s="22"/>
      <c r="F89" s="23">
        <f>D89+E89</f>
        <v>300000</v>
      </c>
      <c r="G89" s="8"/>
    </row>
    <row r="90" spans="1:7" ht="12.75">
      <c r="A90" s="25" t="s">
        <v>34</v>
      </c>
      <c r="B90" s="54">
        <v>4</v>
      </c>
      <c r="C90" s="50" t="s">
        <v>119</v>
      </c>
      <c r="D90" s="51">
        <v>15000</v>
      </c>
      <c r="E90" s="22"/>
      <c r="F90" s="23">
        <f>D90+E90</f>
        <v>15000</v>
      </c>
      <c r="G90" s="8"/>
    </row>
    <row r="91" spans="1:7" ht="12.75">
      <c r="A91" s="25" t="s">
        <v>34</v>
      </c>
      <c r="B91" s="54">
        <v>5</v>
      </c>
      <c r="C91" s="50" t="s">
        <v>120</v>
      </c>
      <c r="D91" s="51">
        <v>4000</v>
      </c>
      <c r="E91" s="22"/>
      <c r="F91" s="23">
        <f>D91+E91</f>
        <v>4000</v>
      </c>
      <c r="G91" s="8"/>
    </row>
    <row r="92" spans="1:7" ht="12.75">
      <c r="A92" s="25"/>
      <c r="B92" s="25"/>
      <c r="C92" s="52" t="s">
        <v>121</v>
      </c>
      <c r="D92" s="53">
        <f>SUM(D93:D99)</f>
        <v>720000</v>
      </c>
      <c r="E92" s="55">
        <f>SUM(E93:E99)</f>
        <v>0</v>
      </c>
      <c r="F92" s="53">
        <f>SUM(F93:F99)</f>
        <v>720000</v>
      </c>
      <c r="G92" s="8"/>
    </row>
    <row r="93" spans="1:7" ht="25.5">
      <c r="A93" s="25" t="s">
        <v>34</v>
      </c>
      <c r="B93" s="25">
        <v>1</v>
      </c>
      <c r="C93" s="50" t="s">
        <v>122</v>
      </c>
      <c r="D93" s="51">
        <v>80000</v>
      </c>
      <c r="E93" s="22"/>
      <c r="F93" s="23">
        <f aca="true" t="shared" si="4" ref="F93:F99">D93+E93</f>
        <v>80000</v>
      </c>
      <c r="G93" s="8"/>
    </row>
    <row r="94" spans="1:7" ht="12.75">
      <c r="A94" s="25" t="s">
        <v>104</v>
      </c>
      <c r="B94" s="25">
        <v>2</v>
      </c>
      <c r="C94" s="50" t="s">
        <v>123</v>
      </c>
      <c r="D94" s="51">
        <v>100000</v>
      </c>
      <c r="E94" s="22"/>
      <c r="F94" s="23">
        <f t="shared" si="4"/>
        <v>100000</v>
      </c>
      <c r="G94" s="8"/>
    </row>
    <row r="95" spans="1:7" ht="25.5">
      <c r="A95" s="25" t="s">
        <v>34</v>
      </c>
      <c r="B95" s="25">
        <v>3</v>
      </c>
      <c r="C95" s="50" t="s">
        <v>124</v>
      </c>
      <c r="D95" s="51">
        <v>10000</v>
      </c>
      <c r="E95" s="22"/>
      <c r="F95" s="23">
        <f t="shared" si="4"/>
        <v>10000</v>
      </c>
      <c r="G95" s="8"/>
    </row>
    <row r="96" spans="1:7" ht="12.75">
      <c r="A96" s="25" t="s">
        <v>34</v>
      </c>
      <c r="B96" s="25">
        <v>4</v>
      </c>
      <c r="C96" s="26" t="s">
        <v>125</v>
      </c>
      <c r="D96" s="21">
        <v>90000</v>
      </c>
      <c r="E96" s="22"/>
      <c r="F96" s="23">
        <f t="shared" si="4"/>
        <v>90000</v>
      </c>
      <c r="G96" s="8"/>
    </row>
    <row r="97" spans="1:7" ht="12.75">
      <c r="A97" s="25" t="s">
        <v>34</v>
      </c>
      <c r="B97" s="25">
        <v>5</v>
      </c>
      <c r="C97" s="50" t="s">
        <v>126</v>
      </c>
      <c r="D97" s="51">
        <v>205000</v>
      </c>
      <c r="E97" s="22"/>
      <c r="F97" s="23">
        <f t="shared" si="4"/>
        <v>205000</v>
      </c>
      <c r="G97" s="8"/>
    </row>
    <row r="98" spans="1:7" ht="25.5">
      <c r="A98" s="25" t="s">
        <v>34</v>
      </c>
      <c r="B98" s="25">
        <v>6</v>
      </c>
      <c r="C98" s="50" t="s">
        <v>107</v>
      </c>
      <c r="D98" s="51">
        <v>50000</v>
      </c>
      <c r="E98" s="22"/>
      <c r="F98" s="23">
        <f t="shared" si="4"/>
        <v>50000</v>
      </c>
      <c r="G98" s="8"/>
    </row>
    <row r="99" spans="1:7" ht="12.75">
      <c r="A99" s="25" t="s">
        <v>104</v>
      </c>
      <c r="B99" s="25">
        <v>7</v>
      </c>
      <c r="C99" s="50" t="s">
        <v>108</v>
      </c>
      <c r="D99" s="51">
        <v>185000</v>
      </c>
      <c r="E99" s="22"/>
      <c r="F99" s="23">
        <f t="shared" si="4"/>
        <v>185000</v>
      </c>
      <c r="G99" s="8"/>
    </row>
    <row r="100" spans="1:7" ht="25.5">
      <c r="A100" s="25"/>
      <c r="B100" s="25"/>
      <c r="C100" s="52" t="s">
        <v>127</v>
      </c>
      <c r="D100" s="53">
        <f>SUM(D101:D111)</f>
        <v>368900</v>
      </c>
      <c r="E100" s="53">
        <f>SUM(E101:E111)</f>
        <v>400000</v>
      </c>
      <c r="F100" s="53">
        <f>SUM(F101:F111)</f>
        <v>368900</v>
      </c>
      <c r="G100" s="8"/>
    </row>
    <row r="101" spans="1:7" ht="25.5">
      <c r="A101" s="25" t="s">
        <v>34</v>
      </c>
      <c r="B101" s="25">
        <v>1</v>
      </c>
      <c r="C101" s="26" t="s">
        <v>128</v>
      </c>
      <c r="D101" s="21">
        <v>155800</v>
      </c>
      <c r="E101" s="22"/>
      <c r="F101" s="23">
        <f aca="true" t="shared" si="5" ref="F101:F110">D101+E101</f>
        <v>155800</v>
      </c>
      <c r="G101" s="8"/>
    </row>
    <row r="102" spans="1:7" ht="25.5">
      <c r="A102" s="25" t="s">
        <v>34</v>
      </c>
      <c r="B102" s="25">
        <v>2</v>
      </c>
      <c r="C102" s="26" t="s">
        <v>129</v>
      </c>
      <c r="D102" s="21">
        <v>70000</v>
      </c>
      <c r="E102" s="22"/>
      <c r="F102" s="23">
        <f t="shared" si="5"/>
        <v>70000</v>
      </c>
      <c r="G102" s="8"/>
    </row>
    <row r="103" spans="1:7" ht="25.5">
      <c r="A103" s="25" t="s">
        <v>34</v>
      </c>
      <c r="B103" s="25">
        <v>3</v>
      </c>
      <c r="C103" s="58" t="s">
        <v>130</v>
      </c>
      <c r="D103" s="21">
        <v>70000</v>
      </c>
      <c r="E103" s="22"/>
      <c r="F103" s="23">
        <f t="shared" si="5"/>
        <v>70000</v>
      </c>
      <c r="G103" s="8"/>
    </row>
    <row r="104" spans="1:7" ht="12.75">
      <c r="A104" s="25" t="s">
        <v>34</v>
      </c>
      <c r="B104" s="25">
        <v>4</v>
      </c>
      <c r="C104" s="26" t="s">
        <v>131</v>
      </c>
      <c r="D104" s="21">
        <v>6000</v>
      </c>
      <c r="E104" s="22"/>
      <c r="F104" s="23">
        <f t="shared" si="5"/>
        <v>6000</v>
      </c>
      <c r="G104" s="8"/>
    </row>
    <row r="105" spans="1:7" ht="25.5">
      <c r="A105" s="25" t="s">
        <v>34</v>
      </c>
      <c r="B105" s="25">
        <v>5</v>
      </c>
      <c r="C105" s="26" t="s">
        <v>132</v>
      </c>
      <c r="D105" s="21">
        <v>9100</v>
      </c>
      <c r="E105" s="22"/>
      <c r="F105" s="23">
        <f t="shared" si="5"/>
        <v>9100</v>
      </c>
      <c r="G105" s="8"/>
    </row>
    <row r="106" spans="1:7" ht="25.5">
      <c r="A106" s="25" t="s">
        <v>34</v>
      </c>
      <c r="B106" s="25">
        <v>6</v>
      </c>
      <c r="C106" s="26" t="s">
        <v>133</v>
      </c>
      <c r="D106" s="21">
        <v>10000</v>
      </c>
      <c r="E106" s="22"/>
      <c r="F106" s="23">
        <f t="shared" si="5"/>
        <v>10000</v>
      </c>
      <c r="G106" s="8"/>
    </row>
    <row r="107" spans="1:7" ht="38.25">
      <c r="A107" s="25" t="s">
        <v>34</v>
      </c>
      <c r="B107" s="25">
        <v>7</v>
      </c>
      <c r="C107" s="26" t="s">
        <v>134</v>
      </c>
      <c r="D107" s="21">
        <v>15000</v>
      </c>
      <c r="E107" s="22"/>
      <c r="F107" s="23">
        <f t="shared" si="5"/>
        <v>15000</v>
      </c>
      <c r="G107" s="8"/>
    </row>
    <row r="108" spans="1:7" ht="12.75">
      <c r="A108" s="25" t="s">
        <v>34</v>
      </c>
      <c r="B108" s="25">
        <v>8</v>
      </c>
      <c r="C108" s="26" t="s">
        <v>135</v>
      </c>
      <c r="D108" s="21">
        <v>9000</v>
      </c>
      <c r="E108" s="22"/>
      <c r="F108" s="23">
        <f t="shared" si="5"/>
        <v>9000</v>
      </c>
      <c r="G108" s="8"/>
    </row>
    <row r="109" spans="1:7" ht="25.5">
      <c r="A109" s="25" t="s">
        <v>34</v>
      </c>
      <c r="B109" s="25">
        <v>9</v>
      </c>
      <c r="C109" s="26" t="s">
        <v>136</v>
      </c>
      <c r="D109" s="21">
        <v>20000</v>
      </c>
      <c r="E109" s="22"/>
      <c r="F109" s="23">
        <f t="shared" si="5"/>
        <v>20000</v>
      </c>
      <c r="G109" s="8"/>
    </row>
    <row r="110" spans="1:7" ht="12.75">
      <c r="A110" s="25" t="s">
        <v>34</v>
      </c>
      <c r="B110" s="25">
        <v>10</v>
      </c>
      <c r="C110" s="26" t="s">
        <v>137</v>
      </c>
      <c r="D110" s="21">
        <v>4000</v>
      </c>
      <c r="E110" s="22"/>
      <c r="F110" s="23">
        <f t="shared" si="5"/>
        <v>4000</v>
      </c>
      <c r="G110" s="8"/>
    </row>
    <row r="111" spans="1:7" ht="12.75">
      <c r="A111" s="25" t="s">
        <v>104</v>
      </c>
      <c r="B111" s="25">
        <v>11</v>
      </c>
      <c r="C111" s="59" t="s">
        <v>138</v>
      </c>
      <c r="D111" s="21"/>
      <c r="E111" s="22">
        <v>400000</v>
      </c>
      <c r="F111" s="23"/>
      <c r="G111" s="8"/>
    </row>
    <row r="112" spans="1:7" ht="25.5">
      <c r="A112" s="25"/>
      <c r="B112" s="25"/>
      <c r="C112" s="52" t="s">
        <v>139</v>
      </c>
      <c r="D112" s="53">
        <f>D113+D114+D115</f>
        <v>1290000</v>
      </c>
      <c r="E112" s="55">
        <f>E113+E114+E115</f>
        <v>200000</v>
      </c>
      <c r="F112" s="53">
        <f>F113+F114+F115</f>
        <v>1490000</v>
      </c>
      <c r="G112" s="8"/>
    </row>
    <row r="113" spans="1:7" ht="25.5">
      <c r="A113" s="25" t="s">
        <v>34</v>
      </c>
      <c r="B113" s="25">
        <v>1</v>
      </c>
      <c r="C113" s="60" t="s">
        <v>140</v>
      </c>
      <c r="D113" s="57">
        <v>60000</v>
      </c>
      <c r="E113" s="22">
        <v>200000</v>
      </c>
      <c r="F113" s="23">
        <f>D113+E113</f>
        <v>260000</v>
      </c>
      <c r="G113" s="8"/>
    </row>
    <row r="114" spans="1:7" ht="51">
      <c r="A114" s="25" t="s">
        <v>34</v>
      </c>
      <c r="B114" s="25">
        <v>2</v>
      </c>
      <c r="C114" s="60" t="s">
        <v>141</v>
      </c>
      <c r="D114" s="57">
        <v>30000</v>
      </c>
      <c r="E114" s="22"/>
      <c r="F114" s="23">
        <f>D114+E114</f>
        <v>30000</v>
      </c>
      <c r="G114" s="8"/>
    </row>
    <row r="115" spans="1:7" ht="12.75">
      <c r="A115" s="25" t="s">
        <v>104</v>
      </c>
      <c r="B115" s="25">
        <v>3</v>
      </c>
      <c r="C115" s="60" t="s">
        <v>142</v>
      </c>
      <c r="D115" s="57">
        <v>1200000</v>
      </c>
      <c r="E115" s="22"/>
      <c r="F115" s="23">
        <f>D115+E115</f>
        <v>1200000</v>
      </c>
      <c r="G115" s="8"/>
    </row>
    <row r="116" spans="1:7" ht="12.75">
      <c r="A116" s="25"/>
      <c r="B116" s="25"/>
      <c r="C116" s="52" t="s">
        <v>143</v>
      </c>
      <c r="D116" s="53">
        <f>SUM(D117:D118)</f>
        <v>55000</v>
      </c>
      <c r="E116" s="55">
        <f>SUM(E117:E118)</f>
        <v>0</v>
      </c>
      <c r="F116" s="53">
        <f>SUM(F117:F118)</f>
        <v>55000</v>
      </c>
      <c r="G116" s="8"/>
    </row>
    <row r="117" spans="1:7" ht="12.75">
      <c r="A117" s="25" t="s">
        <v>34</v>
      </c>
      <c r="B117" s="25">
        <v>1</v>
      </c>
      <c r="C117" s="60" t="s">
        <v>144</v>
      </c>
      <c r="D117" s="57">
        <v>25000</v>
      </c>
      <c r="E117" s="22"/>
      <c r="F117" s="23">
        <f>D117+E117</f>
        <v>25000</v>
      </c>
      <c r="G117" s="8"/>
    </row>
    <row r="118" spans="1:7" ht="25.5">
      <c r="A118" s="25" t="s">
        <v>34</v>
      </c>
      <c r="B118" s="25">
        <v>2</v>
      </c>
      <c r="C118" s="60" t="s">
        <v>145</v>
      </c>
      <c r="D118" s="57">
        <v>30000</v>
      </c>
      <c r="E118" s="22"/>
      <c r="F118" s="23">
        <f>D118+E118</f>
        <v>30000</v>
      </c>
      <c r="G118" s="8"/>
    </row>
    <row r="119" spans="1:7" ht="12.75">
      <c r="A119" s="25"/>
      <c r="B119" s="25"/>
      <c r="C119" s="52" t="s">
        <v>146</v>
      </c>
      <c r="D119" s="53">
        <f>D120</f>
        <v>5500</v>
      </c>
      <c r="E119" s="55">
        <f>E120</f>
        <v>0</v>
      </c>
      <c r="F119" s="53">
        <f>F120</f>
        <v>5500</v>
      </c>
      <c r="G119" s="8"/>
    </row>
    <row r="120" spans="1:7" ht="12.75">
      <c r="A120" s="25" t="s">
        <v>34</v>
      </c>
      <c r="B120" s="25">
        <v>1</v>
      </c>
      <c r="C120" s="26" t="s">
        <v>147</v>
      </c>
      <c r="D120" s="21">
        <v>5500</v>
      </c>
      <c r="E120" s="22"/>
      <c r="F120" s="23">
        <f>D120+E120</f>
        <v>5500</v>
      </c>
      <c r="G120" s="8"/>
    </row>
    <row r="121" spans="1:7" ht="25.5">
      <c r="A121" s="9"/>
      <c r="B121" s="9"/>
      <c r="C121" s="46" t="s">
        <v>148</v>
      </c>
      <c r="D121" s="48">
        <f>D122+D124+D136+D155+D157</f>
        <v>1195710</v>
      </c>
      <c r="E121" s="48">
        <f>E122+E124+E136+E155+E157</f>
        <v>190358</v>
      </c>
      <c r="F121" s="48">
        <f>F122+F124+F136+F155+F157</f>
        <v>1386068</v>
      </c>
      <c r="G121" s="8"/>
    </row>
    <row r="122" spans="1:7" ht="12.75">
      <c r="A122" s="14"/>
      <c r="B122" s="14"/>
      <c r="C122" s="61" t="s">
        <v>149</v>
      </c>
      <c r="D122" s="62">
        <f>D123</f>
        <v>150000</v>
      </c>
      <c r="E122" s="63">
        <f>E123</f>
        <v>-5000</v>
      </c>
      <c r="F122" s="62">
        <f>F123</f>
        <v>145000</v>
      </c>
      <c r="G122" s="8"/>
    </row>
    <row r="123" spans="1:7" ht="12.75">
      <c r="A123" s="25" t="s">
        <v>150</v>
      </c>
      <c r="B123" s="54">
        <v>1</v>
      </c>
      <c r="C123" s="64" t="s">
        <v>151</v>
      </c>
      <c r="D123" s="21">
        <v>150000</v>
      </c>
      <c r="E123" s="22">
        <v>-5000</v>
      </c>
      <c r="F123" s="23">
        <f>D123+E123</f>
        <v>145000</v>
      </c>
      <c r="G123" s="8"/>
    </row>
    <row r="124" spans="1:7" ht="12.75">
      <c r="A124" s="25"/>
      <c r="B124" s="54"/>
      <c r="C124" s="61" t="s">
        <v>152</v>
      </c>
      <c r="D124" s="34">
        <f>SUM(D125:D135)</f>
        <v>530700</v>
      </c>
      <c r="E124" s="33">
        <f>SUM(E125:E135)</f>
        <v>5000</v>
      </c>
      <c r="F124" s="34">
        <f>SUM(F125:F135)</f>
        <v>535700</v>
      </c>
      <c r="G124" s="8"/>
    </row>
    <row r="125" spans="1:7" ht="25.5">
      <c r="A125" s="25" t="s">
        <v>153</v>
      </c>
      <c r="B125" s="54">
        <v>1</v>
      </c>
      <c r="C125" s="64" t="s">
        <v>154</v>
      </c>
      <c r="D125" s="30">
        <v>10000</v>
      </c>
      <c r="E125" s="22"/>
      <c r="F125" s="23">
        <f aca="true" t="shared" si="6" ref="F125:F135">D125+E125</f>
        <v>10000</v>
      </c>
      <c r="G125" s="8"/>
    </row>
    <row r="126" spans="1:7" ht="25.5">
      <c r="A126" s="25" t="s">
        <v>155</v>
      </c>
      <c r="B126" s="54">
        <v>2</v>
      </c>
      <c r="C126" s="64" t="s">
        <v>156</v>
      </c>
      <c r="D126" s="30">
        <v>15000</v>
      </c>
      <c r="E126" s="22">
        <v>5000</v>
      </c>
      <c r="F126" s="23">
        <f t="shared" si="6"/>
        <v>20000</v>
      </c>
      <c r="G126" s="8"/>
    </row>
    <row r="127" spans="1:7" ht="25.5">
      <c r="A127" s="25" t="s">
        <v>155</v>
      </c>
      <c r="B127" s="54">
        <v>3</v>
      </c>
      <c r="C127" s="64" t="s">
        <v>157</v>
      </c>
      <c r="D127" s="30">
        <v>15000</v>
      </c>
      <c r="E127" s="22"/>
      <c r="F127" s="23">
        <f t="shared" si="6"/>
        <v>15000</v>
      </c>
      <c r="G127" s="8"/>
    </row>
    <row r="128" spans="1:7" ht="25.5">
      <c r="A128" s="25" t="s">
        <v>155</v>
      </c>
      <c r="B128" s="54">
        <v>4</v>
      </c>
      <c r="C128" s="65" t="s">
        <v>158</v>
      </c>
      <c r="D128" s="28">
        <v>25000</v>
      </c>
      <c r="E128" s="22"/>
      <c r="F128" s="23">
        <f t="shared" si="6"/>
        <v>25000</v>
      </c>
      <c r="G128" s="8"/>
    </row>
    <row r="129" spans="1:7" ht="25.5">
      <c r="A129" s="25" t="s">
        <v>155</v>
      </c>
      <c r="B129" s="54">
        <v>5</v>
      </c>
      <c r="C129" s="65" t="s">
        <v>159</v>
      </c>
      <c r="D129" s="66">
        <v>10000</v>
      </c>
      <c r="E129" s="22"/>
      <c r="F129" s="23">
        <f t="shared" si="6"/>
        <v>10000</v>
      </c>
      <c r="G129" s="8"/>
    </row>
    <row r="130" spans="1:7" ht="25.5">
      <c r="A130" s="25" t="s">
        <v>155</v>
      </c>
      <c r="B130" s="54">
        <v>6</v>
      </c>
      <c r="C130" s="67" t="s">
        <v>160</v>
      </c>
      <c r="D130" s="68">
        <v>40000</v>
      </c>
      <c r="E130" s="22"/>
      <c r="F130" s="23">
        <f t="shared" si="6"/>
        <v>40000</v>
      </c>
      <c r="G130" s="8"/>
    </row>
    <row r="131" spans="1:7" ht="25.5">
      <c r="A131" s="25" t="s">
        <v>155</v>
      </c>
      <c r="B131" s="54">
        <v>7</v>
      </c>
      <c r="C131" s="67" t="s">
        <v>161</v>
      </c>
      <c r="D131" s="28">
        <v>150000</v>
      </c>
      <c r="E131" s="22"/>
      <c r="F131" s="23">
        <f t="shared" si="6"/>
        <v>150000</v>
      </c>
      <c r="G131" s="8"/>
    </row>
    <row r="132" spans="1:7" ht="25.5">
      <c r="A132" s="25" t="s">
        <v>155</v>
      </c>
      <c r="B132" s="54">
        <v>8</v>
      </c>
      <c r="C132" s="67" t="s">
        <v>162</v>
      </c>
      <c r="D132" s="28">
        <v>50000</v>
      </c>
      <c r="E132" s="22"/>
      <c r="F132" s="23">
        <f t="shared" si="6"/>
        <v>50000</v>
      </c>
      <c r="G132" s="8"/>
    </row>
    <row r="133" spans="1:7" ht="12.75">
      <c r="A133" s="25" t="s">
        <v>155</v>
      </c>
      <c r="B133" s="54">
        <v>9</v>
      </c>
      <c r="C133" s="67" t="s">
        <v>163</v>
      </c>
      <c r="D133" s="28">
        <v>150000</v>
      </c>
      <c r="E133" s="22"/>
      <c r="F133" s="23">
        <f t="shared" si="6"/>
        <v>150000</v>
      </c>
      <c r="G133" s="8"/>
    </row>
    <row r="134" spans="1:7" ht="12.75">
      <c r="A134" s="25" t="s">
        <v>155</v>
      </c>
      <c r="B134" s="54">
        <v>10</v>
      </c>
      <c r="C134" s="67" t="s">
        <v>164</v>
      </c>
      <c r="D134" s="28">
        <v>15700</v>
      </c>
      <c r="E134" s="22"/>
      <c r="F134" s="23">
        <f t="shared" si="6"/>
        <v>15700</v>
      </c>
      <c r="G134" s="8"/>
    </row>
    <row r="135" spans="1:7" ht="12.75">
      <c r="A135" s="25" t="s">
        <v>155</v>
      </c>
      <c r="B135" s="54">
        <v>11</v>
      </c>
      <c r="C135" s="67" t="s">
        <v>165</v>
      </c>
      <c r="D135" s="28">
        <v>50000</v>
      </c>
      <c r="E135" s="22"/>
      <c r="F135" s="23">
        <f t="shared" si="6"/>
        <v>50000</v>
      </c>
      <c r="G135" s="8"/>
    </row>
    <row r="136" spans="1:7" ht="12.75">
      <c r="A136" s="25"/>
      <c r="B136" s="69"/>
      <c r="C136" s="70" t="s">
        <v>166</v>
      </c>
      <c r="D136" s="32">
        <f>SUM(D137:D154)</f>
        <v>265010</v>
      </c>
      <c r="E136" s="32">
        <f>SUM(E137:E154)</f>
        <v>48938</v>
      </c>
      <c r="F136" s="32">
        <f>SUM(F137:F154)</f>
        <v>313948</v>
      </c>
      <c r="G136" s="8"/>
    </row>
    <row r="137" spans="1:7" ht="12.75">
      <c r="A137" s="25" t="s">
        <v>167</v>
      </c>
      <c r="B137" s="71">
        <v>1</v>
      </c>
      <c r="C137" s="67" t="s">
        <v>168</v>
      </c>
      <c r="D137" s="68">
        <v>150000</v>
      </c>
      <c r="E137" s="22"/>
      <c r="F137" s="23">
        <f aca="true" t="shared" si="7" ref="F137:F154">D137+E137</f>
        <v>150000</v>
      </c>
      <c r="G137" s="8"/>
    </row>
    <row r="138" spans="1:7" ht="12.75">
      <c r="A138" s="25" t="s">
        <v>167</v>
      </c>
      <c r="B138" s="71">
        <v>2</v>
      </c>
      <c r="C138" s="67" t="s">
        <v>169</v>
      </c>
      <c r="D138" s="68">
        <v>16000</v>
      </c>
      <c r="E138" s="22"/>
      <c r="F138" s="23">
        <f t="shared" si="7"/>
        <v>16000</v>
      </c>
      <c r="G138" s="8"/>
    </row>
    <row r="139" spans="1:7" ht="12.75">
      <c r="A139" s="25" t="s">
        <v>167</v>
      </c>
      <c r="B139" s="71">
        <v>3</v>
      </c>
      <c r="C139" s="67" t="s">
        <v>170</v>
      </c>
      <c r="D139" s="68">
        <v>2500</v>
      </c>
      <c r="E139" s="22"/>
      <c r="F139" s="23">
        <f t="shared" si="7"/>
        <v>2500</v>
      </c>
      <c r="G139" s="8"/>
    </row>
    <row r="140" spans="1:7" ht="12.75">
      <c r="A140" s="25" t="s">
        <v>167</v>
      </c>
      <c r="B140" s="71">
        <v>4</v>
      </c>
      <c r="C140" s="67" t="s">
        <v>171</v>
      </c>
      <c r="D140" s="68">
        <v>2500</v>
      </c>
      <c r="E140" s="22"/>
      <c r="F140" s="23">
        <f t="shared" si="7"/>
        <v>2500</v>
      </c>
      <c r="G140" s="8"/>
    </row>
    <row r="141" spans="1:7" ht="12.75">
      <c r="A141" s="25" t="s">
        <v>167</v>
      </c>
      <c r="B141" s="71">
        <v>5</v>
      </c>
      <c r="C141" s="67" t="s">
        <v>172</v>
      </c>
      <c r="D141" s="68">
        <v>5000</v>
      </c>
      <c r="E141" s="22"/>
      <c r="F141" s="23">
        <f t="shared" si="7"/>
        <v>5000</v>
      </c>
      <c r="G141" s="8"/>
    </row>
    <row r="142" spans="1:7" ht="12.75">
      <c r="A142" s="25" t="s">
        <v>167</v>
      </c>
      <c r="B142" s="71">
        <v>6</v>
      </c>
      <c r="C142" s="67" t="s">
        <v>173</v>
      </c>
      <c r="D142" s="68">
        <v>30000</v>
      </c>
      <c r="E142" s="22"/>
      <c r="F142" s="23">
        <f t="shared" si="7"/>
        <v>30000</v>
      </c>
      <c r="G142" s="8"/>
    </row>
    <row r="143" spans="1:7" ht="12.75">
      <c r="A143" s="25" t="s">
        <v>167</v>
      </c>
      <c r="B143" s="71">
        <v>7</v>
      </c>
      <c r="C143" s="72" t="s">
        <v>174</v>
      </c>
      <c r="D143" s="73">
        <v>15000</v>
      </c>
      <c r="E143" s="22"/>
      <c r="F143" s="23">
        <f t="shared" si="7"/>
        <v>15000</v>
      </c>
      <c r="G143" s="8"/>
    </row>
    <row r="144" spans="1:7" ht="25.5">
      <c r="A144" s="25" t="s">
        <v>167</v>
      </c>
      <c r="B144" s="71">
        <v>8</v>
      </c>
      <c r="C144" s="67" t="s">
        <v>175</v>
      </c>
      <c r="D144" s="68">
        <v>15000</v>
      </c>
      <c r="E144" s="22">
        <v>-1850</v>
      </c>
      <c r="F144" s="23">
        <f t="shared" si="7"/>
        <v>13150</v>
      </c>
      <c r="G144" s="8"/>
    </row>
    <row r="145" spans="1:7" ht="12.75">
      <c r="A145" s="25" t="s">
        <v>167</v>
      </c>
      <c r="B145" s="71">
        <v>9</v>
      </c>
      <c r="C145" s="67" t="s">
        <v>176</v>
      </c>
      <c r="D145" s="68">
        <v>5000</v>
      </c>
      <c r="E145" s="22"/>
      <c r="F145" s="23">
        <f t="shared" si="7"/>
        <v>5000</v>
      </c>
      <c r="G145" s="8"/>
    </row>
    <row r="146" spans="1:7" ht="12.75">
      <c r="A146" s="25" t="s">
        <v>167</v>
      </c>
      <c r="B146" s="71">
        <v>10</v>
      </c>
      <c r="C146" s="67" t="s">
        <v>177</v>
      </c>
      <c r="D146" s="68">
        <v>7000</v>
      </c>
      <c r="E146" s="22"/>
      <c r="F146" s="23">
        <f t="shared" si="7"/>
        <v>7000</v>
      </c>
      <c r="G146" s="8"/>
    </row>
    <row r="147" spans="1:7" ht="12.75">
      <c r="A147" s="25" t="s">
        <v>167</v>
      </c>
      <c r="B147" s="71">
        <v>11</v>
      </c>
      <c r="C147" s="67" t="s">
        <v>178</v>
      </c>
      <c r="D147" s="68">
        <v>14010</v>
      </c>
      <c r="E147" s="22"/>
      <c r="F147" s="23">
        <f t="shared" si="7"/>
        <v>14010</v>
      </c>
      <c r="G147" s="8"/>
    </row>
    <row r="148" spans="1:7" ht="12.75">
      <c r="A148" s="25" t="s">
        <v>167</v>
      </c>
      <c r="B148" s="71">
        <v>12</v>
      </c>
      <c r="C148" s="67" t="s">
        <v>179</v>
      </c>
      <c r="D148" s="68">
        <v>3000</v>
      </c>
      <c r="E148" s="22"/>
      <c r="F148" s="23">
        <f t="shared" si="7"/>
        <v>3000</v>
      </c>
      <c r="G148" s="8"/>
    </row>
    <row r="149" spans="1:7" ht="12.75">
      <c r="A149" s="25" t="s">
        <v>167</v>
      </c>
      <c r="B149" s="71">
        <v>13</v>
      </c>
      <c r="C149" s="67" t="s">
        <v>180</v>
      </c>
      <c r="D149" s="68"/>
      <c r="E149" s="22">
        <v>1850</v>
      </c>
      <c r="F149" s="23">
        <f t="shared" si="7"/>
        <v>1850</v>
      </c>
      <c r="G149" s="8"/>
    </row>
    <row r="150" spans="1:7" ht="12.75">
      <c r="A150" s="25" t="s">
        <v>167</v>
      </c>
      <c r="B150" s="71">
        <v>14</v>
      </c>
      <c r="C150" s="67" t="s">
        <v>181</v>
      </c>
      <c r="D150" s="68"/>
      <c r="E150" s="22">
        <v>2400</v>
      </c>
      <c r="F150" s="23">
        <f t="shared" si="7"/>
        <v>2400</v>
      </c>
      <c r="G150" s="8"/>
    </row>
    <row r="151" spans="1:7" ht="12.75">
      <c r="A151" s="25" t="s">
        <v>167</v>
      </c>
      <c r="B151" s="71">
        <v>15</v>
      </c>
      <c r="C151" s="67" t="s">
        <v>182</v>
      </c>
      <c r="D151" s="68"/>
      <c r="E151" s="22">
        <v>17838</v>
      </c>
      <c r="F151" s="23">
        <f t="shared" si="7"/>
        <v>17838</v>
      </c>
      <c r="G151" s="8"/>
    </row>
    <row r="152" spans="1:7" ht="12.75">
      <c r="A152" s="25" t="s">
        <v>167</v>
      </c>
      <c r="B152" s="71">
        <v>16</v>
      </c>
      <c r="C152" s="67" t="s">
        <v>183</v>
      </c>
      <c r="D152" s="68"/>
      <c r="E152" s="22">
        <v>2800</v>
      </c>
      <c r="F152" s="23">
        <f t="shared" si="7"/>
        <v>2800</v>
      </c>
      <c r="G152" s="8"/>
    </row>
    <row r="153" spans="1:7" ht="12.75">
      <c r="A153" s="25" t="s">
        <v>167</v>
      </c>
      <c r="B153" s="71">
        <v>17</v>
      </c>
      <c r="C153" s="67" t="s">
        <v>184</v>
      </c>
      <c r="D153" s="68"/>
      <c r="E153" s="22">
        <v>25000</v>
      </c>
      <c r="F153" s="23">
        <f t="shared" si="7"/>
        <v>25000</v>
      </c>
      <c r="G153" s="8"/>
    </row>
    <row r="154" spans="1:7" ht="12.75">
      <c r="A154" s="25" t="s">
        <v>167</v>
      </c>
      <c r="B154" s="71">
        <v>18</v>
      </c>
      <c r="C154" s="67" t="s">
        <v>185</v>
      </c>
      <c r="D154" s="68"/>
      <c r="E154" s="22">
        <v>900</v>
      </c>
      <c r="F154" s="23">
        <f t="shared" si="7"/>
        <v>900</v>
      </c>
      <c r="G154" s="8"/>
    </row>
    <row r="155" spans="1:7" ht="12.75">
      <c r="A155" s="25"/>
      <c r="B155" s="25"/>
      <c r="C155" s="74" t="s">
        <v>186</v>
      </c>
      <c r="D155" s="34">
        <f>D156</f>
        <v>250000</v>
      </c>
      <c r="E155" s="33">
        <f>E156</f>
        <v>120000</v>
      </c>
      <c r="F155" s="34">
        <f>F156</f>
        <v>370000</v>
      </c>
      <c r="G155" s="8"/>
    </row>
    <row r="156" spans="1:7" ht="12.75">
      <c r="A156" s="25" t="s">
        <v>167</v>
      </c>
      <c r="B156" s="54">
        <v>1</v>
      </c>
      <c r="C156" s="64" t="s">
        <v>187</v>
      </c>
      <c r="D156" s="21">
        <v>250000</v>
      </c>
      <c r="E156" s="22">
        <v>120000</v>
      </c>
      <c r="F156" s="23">
        <f>D156+E156</f>
        <v>370000</v>
      </c>
      <c r="G156" s="8"/>
    </row>
    <row r="157" spans="1:7" s="77" customFormat="1" ht="12.75">
      <c r="A157" s="70"/>
      <c r="B157" s="75"/>
      <c r="C157" s="74" t="s">
        <v>188</v>
      </c>
      <c r="D157" s="34"/>
      <c r="E157" s="33">
        <f>E158+E159</f>
        <v>21420</v>
      </c>
      <c r="F157" s="33">
        <f>F158+F159</f>
        <v>21420</v>
      </c>
      <c r="G157" s="76"/>
    </row>
    <row r="158" spans="1:7" ht="25.5">
      <c r="A158" s="25" t="s">
        <v>167</v>
      </c>
      <c r="B158" s="54">
        <v>1</v>
      </c>
      <c r="C158" s="64" t="s">
        <v>189</v>
      </c>
      <c r="D158" s="21"/>
      <c r="E158" s="22">
        <v>11000</v>
      </c>
      <c r="F158" s="23">
        <f>D158+E158</f>
        <v>11000</v>
      </c>
      <c r="G158" s="8"/>
    </row>
    <row r="159" spans="1:7" ht="12.75">
      <c r="A159" s="25" t="s">
        <v>167</v>
      </c>
      <c r="B159" s="54">
        <v>2</v>
      </c>
      <c r="C159" s="64" t="s">
        <v>190</v>
      </c>
      <c r="D159" s="21"/>
      <c r="E159" s="22">
        <v>10420</v>
      </c>
      <c r="F159" s="23">
        <f>D159+E159</f>
        <v>10420</v>
      </c>
      <c r="G159" s="8"/>
    </row>
    <row r="160" spans="1:7" ht="12.75">
      <c r="A160" s="9"/>
      <c r="B160" s="9"/>
      <c r="C160" s="46" t="s">
        <v>191</v>
      </c>
      <c r="D160" s="48">
        <f>D161+D162+D163</f>
        <v>429500</v>
      </c>
      <c r="E160" s="49">
        <f>E161+E162+E163</f>
        <v>0</v>
      </c>
      <c r="F160" s="48">
        <f>F161+F162+F163</f>
        <v>429500</v>
      </c>
      <c r="G160" s="8"/>
    </row>
    <row r="161" spans="1:7" ht="12.75">
      <c r="A161" s="25" t="s">
        <v>52</v>
      </c>
      <c r="B161" s="78">
        <v>1</v>
      </c>
      <c r="C161" s="50" t="s">
        <v>192</v>
      </c>
      <c r="D161" s="51">
        <v>10000</v>
      </c>
      <c r="E161" s="22"/>
      <c r="F161" s="23">
        <f>D161+E161</f>
        <v>10000</v>
      </c>
      <c r="G161" s="8"/>
    </row>
    <row r="162" spans="1:7" ht="12.75">
      <c r="A162" s="78" t="s">
        <v>40</v>
      </c>
      <c r="B162" s="78">
        <v>2</v>
      </c>
      <c r="C162" s="79" t="s">
        <v>193</v>
      </c>
      <c r="D162" s="80">
        <v>350000</v>
      </c>
      <c r="E162" s="22"/>
      <c r="F162" s="23">
        <f>D162+E162</f>
        <v>350000</v>
      </c>
      <c r="G162" s="8"/>
    </row>
    <row r="163" spans="1:7" ht="25.5">
      <c r="A163" s="25" t="s">
        <v>52</v>
      </c>
      <c r="B163" s="25">
        <v>3</v>
      </c>
      <c r="C163" s="35" t="s">
        <v>194</v>
      </c>
      <c r="D163" s="21">
        <v>69500</v>
      </c>
      <c r="E163" s="22"/>
      <c r="F163" s="23">
        <f>D163+E163</f>
        <v>69500</v>
      </c>
      <c r="G163" s="8"/>
    </row>
    <row r="164" spans="1:7" ht="25.5">
      <c r="A164" s="9"/>
      <c r="B164" s="9"/>
      <c r="C164" s="46" t="s">
        <v>195</v>
      </c>
      <c r="D164" s="48">
        <f>SUM(D165:D204)</f>
        <v>19634290</v>
      </c>
      <c r="E164" s="48">
        <f>SUM(E165:E204)</f>
        <v>2199559</v>
      </c>
      <c r="F164" s="48">
        <f>SUM(F165:F204)</f>
        <v>21833849</v>
      </c>
      <c r="G164" s="8"/>
    </row>
    <row r="165" spans="1:7" ht="12.75">
      <c r="A165" s="14" t="s">
        <v>71</v>
      </c>
      <c r="B165" s="14">
        <v>1</v>
      </c>
      <c r="C165" s="81" t="s">
        <v>196</v>
      </c>
      <c r="D165" s="82">
        <v>291000</v>
      </c>
      <c r="E165" s="22"/>
      <c r="F165" s="23">
        <f aca="true" t="shared" si="8" ref="F165:F204">D165+E165</f>
        <v>291000</v>
      </c>
      <c r="G165" s="8"/>
    </row>
    <row r="166" spans="1:7" ht="12.75">
      <c r="A166" s="14" t="s">
        <v>71</v>
      </c>
      <c r="B166" s="14">
        <v>2</v>
      </c>
      <c r="C166" s="81" t="s">
        <v>197</v>
      </c>
      <c r="D166" s="82">
        <v>3285000</v>
      </c>
      <c r="E166" s="22"/>
      <c r="F166" s="23">
        <f t="shared" si="8"/>
        <v>3285000</v>
      </c>
      <c r="G166" s="8"/>
    </row>
    <row r="167" spans="1:7" ht="12.75">
      <c r="A167" s="14" t="s">
        <v>71</v>
      </c>
      <c r="B167" s="14">
        <v>3</v>
      </c>
      <c r="C167" s="81" t="s">
        <v>198</v>
      </c>
      <c r="D167" s="82">
        <v>37240</v>
      </c>
      <c r="E167" s="22"/>
      <c r="F167" s="23">
        <f t="shared" si="8"/>
        <v>37240</v>
      </c>
      <c r="G167" s="8"/>
    </row>
    <row r="168" spans="1:7" ht="25.5">
      <c r="A168" s="14" t="s">
        <v>80</v>
      </c>
      <c r="B168" s="14">
        <v>4</v>
      </c>
      <c r="C168" s="81" t="s">
        <v>199</v>
      </c>
      <c r="D168" s="82">
        <v>651243</v>
      </c>
      <c r="E168" s="22">
        <f>600000+1179834</f>
        <v>1779834</v>
      </c>
      <c r="F168" s="23">
        <f t="shared" si="8"/>
        <v>2431077</v>
      </c>
      <c r="G168" s="8"/>
    </row>
    <row r="169" spans="1:7" ht="12.75">
      <c r="A169" s="14" t="s">
        <v>80</v>
      </c>
      <c r="B169" s="14">
        <v>5</v>
      </c>
      <c r="C169" s="81" t="s">
        <v>200</v>
      </c>
      <c r="D169" s="82">
        <v>4450307</v>
      </c>
      <c r="E169" s="22"/>
      <c r="F169" s="23">
        <f t="shared" si="8"/>
        <v>4450307</v>
      </c>
      <c r="G169" s="8"/>
    </row>
    <row r="170" spans="1:7" ht="12.75">
      <c r="A170" s="14" t="s">
        <v>80</v>
      </c>
      <c r="B170" s="14">
        <v>6</v>
      </c>
      <c r="C170" s="81" t="s">
        <v>201</v>
      </c>
      <c r="D170" s="82">
        <v>1100800</v>
      </c>
      <c r="E170" s="22">
        <f>762927-300</f>
        <v>762627</v>
      </c>
      <c r="F170" s="23">
        <f t="shared" si="8"/>
        <v>1863427</v>
      </c>
      <c r="G170" s="8"/>
    </row>
    <row r="171" spans="1:7" ht="25.5">
      <c r="A171" s="14" t="s">
        <v>80</v>
      </c>
      <c r="B171" s="14">
        <v>7</v>
      </c>
      <c r="C171" s="81" t="s">
        <v>202</v>
      </c>
      <c r="D171" s="82">
        <v>2800000</v>
      </c>
      <c r="E171" s="22">
        <v>-762987</v>
      </c>
      <c r="F171" s="23">
        <f t="shared" si="8"/>
        <v>2037013</v>
      </c>
      <c r="G171" s="8"/>
    </row>
    <row r="172" spans="1:7" ht="51">
      <c r="A172" s="14" t="s">
        <v>71</v>
      </c>
      <c r="B172" s="14">
        <v>8</v>
      </c>
      <c r="C172" s="81" t="s">
        <v>203</v>
      </c>
      <c r="D172" s="82">
        <v>2560000</v>
      </c>
      <c r="E172" s="22"/>
      <c r="F172" s="23">
        <f t="shared" si="8"/>
        <v>2560000</v>
      </c>
      <c r="G172" s="8"/>
    </row>
    <row r="173" spans="1:7" ht="25.5">
      <c r="A173" s="14" t="s">
        <v>71</v>
      </c>
      <c r="B173" s="14">
        <v>9</v>
      </c>
      <c r="C173" s="81" t="s">
        <v>204</v>
      </c>
      <c r="D173" s="82">
        <v>154000</v>
      </c>
      <c r="E173" s="22"/>
      <c r="F173" s="23">
        <f t="shared" si="8"/>
        <v>154000</v>
      </c>
      <c r="G173" s="8"/>
    </row>
    <row r="174" spans="1:7" ht="25.5">
      <c r="A174" s="14" t="s">
        <v>71</v>
      </c>
      <c r="B174" s="14">
        <v>10</v>
      </c>
      <c r="C174" s="81" t="s">
        <v>205</v>
      </c>
      <c r="D174" s="82">
        <v>384000</v>
      </c>
      <c r="E174" s="22"/>
      <c r="F174" s="23">
        <f t="shared" si="8"/>
        <v>384000</v>
      </c>
      <c r="G174" s="8"/>
    </row>
    <row r="175" spans="1:7" ht="12.75">
      <c r="A175" s="14" t="s">
        <v>71</v>
      </c>
      <c r="B175" s="14">
        <v>11</v>
      </c>
      <c r="C175" s="81" t="s">
        <v>206</v>
      </c>
      <c r="D175" s="82">
        <v>250000</v>
      </c>
      <c r="E175" s="22"/>
      <c r="F175" s="23">
        <f t="shared" si="8"/>
        <v>250000</v>
      </c>
      <c r="G175" s="8"/>
    </row>
    <row r="176" spans="1:7" ht="12.75">
      <c r="A176" s="14" t="s">
        <v>71</v>
      </c>
      <c r="B176" s="14">
        <v>12</v>
      </c>
      <c r="C176" s="81" t="s">
        <v>207</v>
      </c>
      <c r="D176" s="82">
        <v>105000</v>
      </c>
      <c r="E176" s="22">
        <v>-47700</v>
      </c>
      <c r="F176" s="23">
        <f t="shared" si="8"/>
        <v>57300</v>
      </c>
      <c r="G176" s="8"/>
    </row>
    <row r="177" spans="1:7" ht="12.75">
      <c r="A177" s="14" t="s">
        <v>71</v>
      </c>
      <c r="B177" s="14">
        <v>13</v>
      </c>
      <c r="C177" s="81" t="s">
        <v>208</v>
      </c>
      <c r="D177" s="82">
        <v>12000</v>
      </c>
      <c r="E177" s="22">
        <v>-4100</v>
      </c>
      <c r="F177" s="23">
        <f t="shared" si="8"/>
        <v>7900</v>
      </c>
      <c r="G177" s="8"/>
    </row>
    <row r="178" spans="1:7" ht="12.75">
      <c r="A178" s="14" t="s">
        <v>71</v>
      </c>
      <c r="B178" s="14">
        <v>14</v>
      </c>
      <c r="C178" s="81" t="s">
        <v>209</v>
      </c>
      <c r="D178" s="82">
        <v>102000</v>
      </c>
      <c r="E178" s="22">
        <v>-102000</v>
      </c>
      <c r="F178" s="23">
        <f t="shared" si="8"/>
        <v>0</v>
      </c>
      <c r="G178" s="8"/>
    </row>
    <row r="179" spans="1:7" ht="12.75">
      <c r="A179" s="14" t="s">
        <v>71</v>
      </c>
      <c r="B179" s="14">
        <v>15</v>
      </c>
      <c r="C179" s="81" t="s">
        <v>210</v>
      </c>
      <c r="D179" s="82">
        <v>870000</v>
      </c>
      <c r="E179" s="22"/>
      <c r="F179" s="23">
        <f t="shared" si="8"/>
        <v>870000</v>
      </c>
      <c r="G179" s="8"/>
    </row>
    <row r="180" spans="1:7" ht="12.75">
      <c r="A180" s="14" t="s">
        <v>71</v>
      </c>
      <c r="B180" s="14">
        <v>16</v>
      </c>
      <c r="C180" s="81" t="s">
        <v>211</v>
      </c>
      <c r="D180" s="82">
        <v>1313500</v>
      </c>
      <c r="E180" s="22"/>
      <c r="F180" s="23">
        <f t="shared" si="8"/>
        <v>1313500</v>
      </c>
      <c r="G180" s="8"/>
    </row>
    <row r="181" spans="1:7" ht="12.75">
      <c r="A181" s="14" t="s">
        <v>71</v>
      </c>
      <c r="B181" s="14">
        <v>17</v>
      </c>
      <c r="C181" s="81" t="s">
        <v>212</v>
      </c>
      <c r="D181" s="82">
        <v>400000</v>
      </c>
      <c r="E181" s="22">
        <v>-400000</v>
      </c>
      <c r="F181" s="23">
        <f t="shared" si="8"/>
        <v>0</v>
      </c>
      <c r="G181" s="8"/>
    </row>
    <row r="182" spans="1:7" ht="12.75">
      <c r="A182" s="14" t="s">
        <v>71</v>
      </c>
      <c r="B182" s="14">
        <v>18</v>
      </c>
      <c r="C182" s="81" t="s">
        <v>213</v>
      </c>
      <c r="D182" s="82">
        <v>45000</v>
      </c>
      <c r="E182" s="23"/>
      <c r="F182" s="23">
        <f t="shared" si="8"/>
        <v>45000</v>
      </c>
      <c r="G182" s="8"/>
    </row>
    <row r="183" spans="1:7" ht="12.75">
      <c r="A183" s="14" t="s">
        <v>80</v>
      </c>
      <c r="B183" s="14">
        <v>19</v>
      </c>
      <c r="C183" s="81" t="s">
        <v>214</v>
      </c>
      <c r="D183" s="82">
        <v>300000</v>
      </c>
      <c r="E183" s="23"/>
      <c r="F183" s="23">
        <f t="shared" si="8"/>
        <v>300000</v>
      </c>
      <c r="G183" s="8"/>
    </row>
    <row r="184" spans="1:7" ht="12.75">
      <c r="A184" s="14" t="s">
        <v>71</v>
      </c>
      <c r="B184" s="14">
        <v>20</v>
      </c>
      <c r="C184" s="81" t="s">
        <v>215</v>
      </c>
      <c r="D184" s="82">
        <v>40000</v>
      </c>
      <c r="E184" s="23"/>
      <c r="F184" s="23">
        <f t="shared" si="8"/>
        <v>40000</v>
      </c>
      <c r="G184" s="8"/>
    </row>
    <row r="185" spans="1:7" ht="12.75">
      <c r="A185" s="14" t="s">
        <v>71</v>
      </c>
      <c r="B185" s="14">
        <v>21</v>
      </c>
      <c r="C185" s="81" t="s">
        <v>216</v>
      </c>
      <c r="D185" s="82">
        <v>167500</v>
      </c>
      <c r="E185" s="23"/>
      <c r="F185" s="23">
        <f t="shared" si="8"/>
        <v>167500</v>
      </c>
      <c r="G185" s="8"/>
    </row>
    <row r="186" spans="1:7" ht="12.75">
      <c r="A186" s="14" t="s">
        <v>71</v>
      </c>
      <c r="B186" s="14">
        <v>22</v>
      </c>
      <c r="C186" s="81" t="s">
        <v>217</v>
      </c>
      <c r="D186" s="22">
        <v>166500</v>
      </c>
      <c r="E186" s="23"/>
      <c r="F186" s="22">
        <f t="shared" si="8"/>
        <v>166500</v>
      </c>
      <c r="G186" s="8"/>
    </row>
    <row r="187" spans="1:7" ht="12.75">
      <c r="A187" s="14" t="s">
        <v>71</v>
      </c>
      <c r="B187" s="14">
        <v>23</v>
      </c>
      <c r="C187" s="81" t="s">
        <v>218</v>
      </c>
      <c r="D187" s="83">
        <v>22200</v>
      </c>
      <c r="E187" s="23">
        <v>11300</v>
      </c>
      <c r="F187" s="22">
        <f t="shared" si="8"/>
        <v>33500</v>
      </c>
      <c r="G187" s="8"/>
    </row>
    <row r="188" spans="1:7" ht="12.75">
      <c r="A188" s="14" t="s">
        <v>71</v>
      </c>
      <c r="B188" s="14">
        <v>24</v>
      </c>
      <c r="C188" s="81" t="s">
        <v>219</v>
      </c>
      <c r="D188" s="22">
        <v>20000</v>
      </c>
      <c r="E188" s="23"/>
      <c r="F188" s="22">
        <f t="shared" si="8"/>
        <v>20000</v>
      </c>
      <c r="G188" s="8"/>
    </row>
    <row r="189" spans="1:7" ht="12.75">
      <c r="A189" s="14" t="s">
        <v>71</v>
      </c>
      <c r="B189" s="14">
        <v>25</v>
      </c>
      <c r="C189" s="81" t="s">
        <v>220</v>
      </c>
      <c r="D189" s="22">
        <v>95000</v>
      </c>
      <c r="E189" s="23"/>
      <c r="F189" s="22">
        <f t="shared" si="8"/>
        <v>95000</v>
      </c>
      <c r="G189" s="8"/>
    </row>
    <row r="190" spans="1:7" ht="12.75">
      <c r="A190" s="14" t="s">
        <v>71</v>
      </c>
      <c r="B190" s="14">
        <v>26</v>
      </c>
      <c r="C190" s="81" t="s">
        <v>221</v>
      </c>
      <c r="D190" s="22">
        <v>12000</v>
      </c>
      <c r="E190" s="23">
        <v>10800</v>
      </c>
      <c r="F190" s="22">
        <f t="shared" si="8"/>
        <v>22800</v>
      </c>
      <c r="G190" s="8"/>
    </row>
    <row r="191" spans="1:6" ht="12.75">
      <c r="A191" s="14" t="s">
        <v>71</v>
      </c>
      <c r="B191" s="14">
        <v>27</v>
      </c>
      <c r="C191" s="81" t="s">
        <v>222</v>
      </c>
      <c r="D191" s="25"/>
      <c r="E191" s="23">
        <v>19202</v>
      </c>
      <c r="F191" s="22">
        <f t="shared" si="8"/>
        <v>19202</v>
      </c>
    </row>
    <row r="192" spans="1:6" ht="12.75">
      <c r="A192" s="14" t="s">
        <v>71</v>
      </c>
      <c r="B192" s="14">
        <v>28</v>
      </c>
      <c r="C192" s="81" t="s">
        <v>223</v>
      </c>
      <c r="D192" s="25"/>
      <c r="E192" s="23">
        <v>14794</v>
      </c>
      <c r="F192" s="22">
        <f t="shared" si="8"/>
        <v>14794</v>
      </c>
    </row>
    <row r="193" spans="1:6" ht="12.75">
      <c r="A193" s="14" t="s">
        <v>71</v>
      </c>
      <c r="B193" s="14">
        <v>29</v>
      </c>
      <c r="C193" s="81" t="s">
        <v>224</v>
      </c>
      <c r="D193" s="25"/>
      <c r="E193" s="23">
        <v>14794</v>
      </c>
      <c r="F193" s="22">
        <f t="shared" si="8"/>
        <v>14794</v>
      </c>
    </row>
    <row r="194" spans="1:6" ht="12.75">
      <c r="A194" s="14" t="s">
        <v>71</v>
      </c>
      <c r="B194" s="14">
        <v>30</v>
      </c>
      <c r="C194" s="81" t="s">
        <v>225</v>
      </c>
      <c r="D194" s="25"/>
      <c r="E194" s="23">
        <v>4379</v>
      </c>
      <c r="F194" s="22">
        <f t="shared" si="8"/>
        <v>4379</v>
      </c>
    </row>
    <row r="195" spans="1:6" ht="12.75">
      <c r="A195" s="14" t="s">
        <v>71</v>
      </c>
      <c r="B195" s="14">
        <v>31</v>
      </c>
      <c r="C195" s="81" t="s">
        <v>226</v>
      </c>
      <c r="D195" s="25"/>
      <c r="E195" s="23">
        <v>3100</v>
      </c>
      <c r="F195" s="22">
        <f t="shared" si="8"/>
        <v>3100</v>
      </c>
    </row>
    <row r="196" spans="1:6" ht="12.75">
      <c r="A196" s="14" t="s">
        <v>71</v>
      </c>
      <c r="B196" s="14">
        <v>32</v>
      </c>
      <c r="C196" s="81" t="s">
        <v>227</v>
      </c>
      <c r="D196" s="25"/>
      <c r="E196" s="23">
        <v>23800</v>
      </c>
      <c r="F196" s="22">
        <f t="shared" si="8"/>
        <v>23800</v>
      </c>
    </row>
    <row r="197" spans="1:6" ht="12.75">
      <c r="A197" s="14" t="s">
        <v>71</v>
      </c>
      <c r="B197" s="14">
        <v>33</v>
      </c>
      <c r="C197" s="81" t="s">
        <v>228</v>
      </c>
      <c r="D197" s="25"/>
      <c r="E197" s="23">
        <v>43000</v>
      </c>
      <c r="F197" s="22">
        <f t="shared" si="8"/>
        <v>43000</v>
      </c>
    </row>
    <row r="198" spans="1:6" ht="12.75">
      <c r="A198" s="14" t="s">
        <v>71</v>
      </c>
      <c r="B198" s="14">
        <v>34</v>
      </c>
      <c r="C198" s="81" t="s">
        <v>229</v>
      </c>
      <c r="D198" s="25"/>
      <c r="E198" s="23">
        <v>69288</v>
      </c>
      <c r="F198" s="22">
        <f t="shared" si="8"/>
        <v>69288</v>
      </c>
    </row>
    <row r="199" spans="1:6" ht="12.75">
      <c r="A199" s="14" t="s">
        <v>71</v>
      </c>
      <c r="B199" s="14">
        <v>35</v>
      </c>
      <c r="C199" s="81" t="s">
        <v>230</v>
      </c>
      <c r="D199" s="25"/>
      <c r="E199" s="23">
        <v>59500</v>
      </c>
      <c r="F199" s="22">
        <f t="shared" si="8"/>
        <v>59500</v>
      </c>
    </row>
    <row r="200" spans="1:6" ht="12.75">
      <c r="A200" s="14" t="s">
        <v>71</v>
      </c>
      <c r="B200" s="14">
        <v>36</v>
      </c>
      <c r="C200" s="81" t="s">
        <v>231</v>
      </c>
      <c r="D200" s="25"/>
      <c r="E200" s="23">
        <v>11900</v>
      </c>
      <c r="F200" s="22">
        <f t="shared" si="8"/>
        <v>11900</v>
      </c>
    </row>
    <row r="201" spans="1:6" ht="12.75">
      <c r="A201" s="14" t="s">
        <v>71</v>
      </c>
      <c r="B201" s="14">
        <v>37</v>
      </c>
      <c r="C201" s="81" t="s">
        <v>232</v>
      </c>
      <c r="D201" s="25"/>
      <c r="E201" s="23">
        <v>357000</v>
      </c>
      <c r="F201" s="22">
        <f t="shared" si="8"/>
        <v>357000</v>
      </c>
    </row>
    <row r="202" spans="1:6" ht="12.75">
      <c r="A202" s="14" t="s">
        <v>71</v>
      </c>
      <c r="B202" s="14">
        <v>38</v>
      </c>
      <c r="C202" s="81" t="s">
        <v>233</v>
      </c>
      <c r="D202" s="25"/>
      <c r="E202" s="23">
        <v>11900</v>
      </c>
      <c r="F202" s="22">
        <f t="shared" si="8"/>
        <v>11900</v>
      </c>
    </row>
    <row r="203" spans="1:6" ht="12.75">
      <c r="A203" s="14" t="s">
        <v>71</v>
      </c>
      <c r="B203" s="14">
        <v>39</v>
      </c>
      <c r="C203" s="81" t="s">
        <v>234</v>
      </c>
      <c r="D203" s="25"/>
      <c r="E203" s="23">
        <v>51170</v>
      </c>
      <c r="F203" s="22">
        <f t="shared" si="8"/>
        <v>51170</v>
      </c>
    </row>
    <row r="204" spans="1:6" ht="12.75">
      <c r="A204" s="14" t="s">
        <v>71</v>
      </c>
      <c r="B204" s="14">
        <v>40</v>
      </c>
      <c r="C204" s="81" t="s">
        <v>235</v>
      </c>
      <c r="D204" s="25"/>
      <c r="E204" s="23">
        <v>267958</v>
      </c>
      <c r="F204" s="22">
        <f t="shared" si="8"/>
        <v>267958</v>
      </c>
    </row>
  </sheetData>
  <autoFilter ref="A1:F190"/>
  <mergeCells count="6">
    <mergeCell ref="E1:E2"/>
    <mergeCell ref="F1:F2"/>
    <mergeCell ref="A1:A2"/>
    <mergeCell ref="B1:B2"/>
    <mergeCell ref="C1:C2"/>
    <mergeCell ref="D1:D2"/>
  </mergeCells>
  <printOptions horizontalCentered="1"/>
  <pageMargins left="0.21" right="0.1968503937007874" top="1.21" bottom="0.3937007874015748" header="0.28" footer="0.2362204724409449"/>
  <pageSetup horizontalDpi="600" verticalDpi="600" orientation="portrait" paperSize="9" scale="90" r:id="rId1"/>
  <headerFooter alignWithMargins="0">
    <oddHeader>&amp;L&amp;"Arial,Aldin"ROMÂNIA
JUDEŢUL MUREŞ
CONSILIUL JUDEŢEAN&amp;C&amp;"Arial,Aldin"
PROGRAM DE INVESTITII PE ANUL 2008&amp;R&amp;"Arial,Aldin"Anexa nr.5 la HCJM nr.____/_____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kati</cp:lastModifiedBy>
  <cp:lastPrinted>2008-08-22T09:16:36Z</cp:lastPrinted>
  <dcterms:created xsi:type="dcterms:W3CDTF">2008-08-22T09:16:02Z</dcterms:created>
  <dcterms:modified xsi:type="dcterms:W3CDTF">2008-08-22T09:16:38Z</dcterms:modified>
  <cp:category/>
  <cp:version/>
  <cp:contentType/>
  <cp:contentStatus/>
</cp:coreProperties>
</file>