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>
    <definedName name="_xlnm.Print_Titles" localSheetId="0">'Foaie1'!$8:$11</definedName>
  </definedNames>
  <calcPr fullCalcOnLoad="1"/>
</workbook>
</file>

<file path=xl/sharedStrings.xml><?xml version="1.0" encoding="utf-8"?>
<sst xmlns="http://schemas.openxmlformats.org/spreadsheetml/2006/main" count="129" uniqueCount="123">
  <si>
    <t>ROMÂNIA</t>
  </si>
  <si>
    <t>Anexa nr.7 la HCJ nr.____________</t>
  </si>
  <si>
    <t>JUDEŢUL MUREŞ</t>
  </si>
  <si>
    <t>CONSILIUL JUDEŢEAN</t>
  </si>
  <si>
    <t>REPARTIZAREA SUMELOR DEFALCATE DIN TAXA PE VALOAREA ADĂUGATĂ PENTRU ÎNVĂŢĂMÂNTUL PREUNIVERSITAR DE STAT</t>
  </si>
  <si>
    <t>- mii lei -</t>
  </si>
  <si>
    <t>Nr.
crt.</t>
  </si>
  <si>
    <t>Localitatea</t>
  </si>
  <si>
    <t>Sume defalcate din TVA pentru
învăţământul preuniversitar de stat</t>
  </si>
  <si>
    <t>din care:</t>
  </si>
  <si>
    <t>Buget 
2004</t>
  </si>
  <si>
    <t>Influenţă</t>
  </si>
  <si>
    <t>Buget
rectificat</t>
  </si>
  <si>
    <t>finanţarea cheltuielilor de 
personal</t>
  </si>
  <si>
    <t>burse şi obiecte de inventar</t>
  </si>
  <si>
    <t>Rectificare</t>
  </si>
  <si>
    <t>Buget
2004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</si>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</sst>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0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/>
    </xf>
    <xf numFmtId="3" fontId="1" fillId="0" borderId="4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get4\ACCES%20LIBER\My%20Documents\gabriela\buget\rectif.2004\invatamant2004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i"/>
      <sheetName val="calculatii cu 10%"/>
      <sheetName val="deficit comunicat octombrie"/>
      <sheetName val="state functii"/>
      <sheetName val="calculat cu oct.nou"/>
      <sheetName val="calcul 2005"/>
      <sheetName val="calculat cu noi. nou"/>
      <sheetName val="burse 2005"/>
      <sheetName val="de la Cia"/>
      <sheetName val="calcul decembrie"/>
      <sheetName val="anexa rectif.dec.2004"/>
      <sheetName val="anexa rectif.noi2004"/>
      <sheetName val="anexa rectif oct.2004"/>
      <sheetName val="anexa 2005"/>
      <sheetName val="anexa initiala"/>
    </sheetNames>
    <sheetDataSet>
      <sheetData sheetId="6">
        <row r="30">
          <cell r="M30">
            <v>79207262</v>
          </cell>
        </row>
        <row r="37">
          <cell r="M37">
            <v>81984034</v>
          </cell>
        </row>
        <row r="43">
          <cell r="M43">
            <v>54918631</v>
          </cell>
        </row>
        <row r="47">
          <cell r="M47">
            <v>38719945</v>
          </cell>
        </row>
        <row r="50">
          <cell r="M50">
            <v>20196984</v>
          </cell>
        </row>
        <row r="53">
          <cell r="M53">
            <v>19731286</v>
          </cell>
        </row>
        <row r="56">
          <cell r="M56">
            <v>13579860</v>
          </cell>
        </row>
        <row r="57">
          <cell r="M57">
            <v>12143514</v>
          </cell>
        </row>
        <row r="58">
          <cell r="M58">
            <v>12184798</v>
          </cell>
        </row>
        <row r="59">
          <cell r="M59">
            <v>7683728</v>
          </cell>
        </row>
        <row r="60">
          <cell r="M60">
            <v>6834263</v>
          </cell>
        </row>
        <row r="61">
          <cell r="M61">
            <v>9074324</v>
          </cell>
        </row>
        <row r="62">
          <cell r="M62">
            <v>6475138</v>
          </cell>
        </row>
        <row r="63">
          <cell r="M63">
            <v>4307125</v>
          </cell>
        </row>
        <row r="64">
          <cell r="M64">
            <v>3758138</v>
          </cell>
        </row>
        <row r="65">
          <cell r="M65">
            <v>2928463</v>
          </cell>
        </row>
        <row r="66">
          <cell r="M66">
            <v>7043755</v>
          </cell>
        </row>
        <row r="67">
          <cell r="M67">
            <v>9375966</v>
          </cell>
        </row>
        <row r="68">
          <cell r="M68">
            <v>5913113</v>
          </cell>
        </row>
        <row r="69">
          <cell r="M69">
            <v>4487356</v>
          </cell>
        </row>
        <row r="70">
          <cell r="M70">
            <v>987883</v>
          </cell>
        </row>
        <row r="71">
          <cell r="M71">
            <v>5966109</v>
          </cell>
        </row>
        <row r="72">
          <cell r="M72">
            <v>3536324</v>
          </cell>
        </row>
        <row r="73">
          <cell r="M73">
            <v>870188</v>
          </cell>
        </row>
        <row r="74">
          <cell r="M74">
            <v>1842124</v>
          </cell>
        </row>
        <row r="75">
          <cell r="M75">
            <v>2696022</v>
          </cell>
        </row>
        <row r="76">
          <cell r="M76">
            <v>3492414</v>
          </cell>
        </row>
        <row r="77">
          <cell r="M77">
            <v>6202879</v>
          </cell>
        </row>
        <row r="78">
          <cell r="M78">
            <v>8747373</v>
          </cell>
        </row>
        <row r="79">
          <cell r="M79">
            <v>4728823</v>
          </cell>
        </row>
        <row r="80">
          <cell r="M80">
            <v>1307389</v>
          </cell>
        </row>
        <row r="81">
          <cell r="M81">
            <v>2595135</v>
          </cell>
        </row>
        <row r="82">
          <cell r="M82">
            <v>2677392</v>
          </cell>
        </row>
        <row r="83">
          <cell r="M83">
            <v>1166206</v>
          </cell>
        </row>
        <row r="84">
          <cell r="M84">
            <v>1284512</v>
          </cell>
        </row>
        <row r="85">
          <cell r="M85">
            <v>4333556</v>
          </cell>
        </row>
        <row r="86">
          <cell r="M86">
            <v>2033012</v>
          </cell>
        </row>
        <row r="87">
          <cell r="M87">
            <v>5966411</v>
          </cell>
        </row>
        <row r="88">
          <cell r="M88">
            <v>2046002</v>
          </cell>
        </row>
        <row r="89">
          <cell r="M89">
            <v>2697115</v>
          </cell>
        </row>
        <row r="90">
          <cell r="M90">
            <v>6732101</v>
          </cell>
        </row>
        <row r="91">
          <cell r="M91">
            <v>10176566</v>
          </cell>
        </row>
        <row r="92">
          <cell r="M92">
            <v>5294481</v>
          </cell>
        </row>
        <row r="95">
          <cell r="M95">
            <v>10821015</v>
          </cell>
        </row>
        <row r="96">
          <cell r="M96">
            <v>2640119</v>
          </cell>
        </row>
        <row r="97">
          <cell r="M97">
            <v>6376114</v>
          </cell>
        </row>
        <row r="98">
          <cell r="M98">
            <v>3202484</v>
          </cell>
        </row>
        <row r="99">
          <cell r="M99">
            <v>4913161</v>
          </cell>
        </row>
        <row r="100">
          <cell r="M100">
            <v>3970593</v>
          </cell>
        </row>
        <row r="101">
          <cell r="M101">
            <v>3279085</v>
          </cell>
        </row>
        <row r="102">
          <cell r="M102">
            <v>4063651</v>
          </cell>
        </row>
        <row r="103">
          <cell r="M103">
            <v>9889002</v>
          </cell>
        </row>
        <row r="104">
          <cell r="M104">
            <v>3210644</v>
          </cell>
        </row>
        <row r="107">
          <cell r="M107">
            <v>16583844</v>
          </cell>
        </row>
        <row r="108">
          <cell r="M108">
            <v>6203825</v>
          </cell>
        </row>
        <row r="109">
          <cell r="M109">
            <v>1782976</v>
          </cell>
        </row>
        <row r="110">
          <cell r="M110">
            <v>8590077</v>
          </cell>
        </row>
        <row r="111">
          <cell r="M111">
            <v>3444720</v>
          </cell>
        </row>
        <row r="112">
          <cell r="M112">
            <v>2972203</v>
          </cell>
        </row>
        <row r="113">
          <cell r="M113">
            <v>3778395</v>
          </cell>
        </row>
        <row r="114">
          <cell r="M114">
            <v>3966502</v>
          </cell>
        </row>
        <row r="115">
          <cell r="M115">
            <v>3177895</v>
          </cell>
        </row>
        <row r="116">
          <cell r="M116">
            <v>599199</v>
          </cell>
        </row>
        <row r="117">
          <cell r="M117">
            <v>3065236</v>
          </cell>
        </row>
        <row r="118">
          <cell r="M118">
            <v>6670876</v>
          </cell>
        </row>
        <row r="119">
          <cell r="M119">
            <v>2252387</v>
          </cell>
        </row>
        <row r="120">
          <cell r="M120">
            <v>3800784</v>
          </cell>
        </row>
        <row r="121">
          <cell r="M121">
            <v>2149982</v>
          </cell>
        </row>
        <row r="122">
          <cell r="M122">
            <v>3590394</v>
          </cell>
        </row>
        <row r="123">
          <cell r="M123">
            <v>1628919</v>
          </cell>
        </row>
        <row r="124">
          <cell r="M124">
            <v>9387323</v>
          </cell>
        </row>
        <row r="125">
          <cell r="M125">
            <v>2511594</v>
          </cell>
        </row>
        <row r="126">
          <cell r="M126">
            <v>2639023</v>
          </cell>
        </row>
        <row r="127">
          <cell r="M127">
            <v>3126781</v>
          </cell>
        </row>
        <row r="128">
          <cell r="M128">
            <v>3112698</v>
          </cell>
        </row>
        <row r="129">
          <cell r="M129">
            <v>6701702</v>
          </cell>
        </row>
        <row r="130">
          <cell r="M130">
            <v>3500014</v>
          </cell>
        </row>
        <row r="131">
          <cell r="M131">
            <v>3333310</v>
          </cell>
        </row>
        <row r="132">
          <cell r="M132">
            <v>1203349</v>
          </cell>
        </row>
        <row r="133">
          <cell r="M133">
            <v>6139029</v>
          </cell>
        </row>
        <row r="134">
          <cell r="M134">
            <v>9901363</v>
          </cell>
        </row>
        <row r="135">
          <cell r="M135">
            <v>2951719</v>
          </cell>
        </row>
        <row r="136">
          <cell r="M136">
            <v>6380735</v>
          </cell>
        </row>
        <row r="137">
          <cell r="M137">
            <v>3711491</v>
          </cell>
        </row>
        <row r="138">
          <cell r="M138">
            <v>5032315</v>
          </cell>
        </row>
        <row r="139">
          <cell r="M139">
            <v>3837547</v>
          </cell>
        </row>
        <row r="140">
          <cell r="M140">
            <v>2802683</v>
          </cell>
        </row>
        <row r="141">
          <cell r="M141">
            <v>4777333</v>
          </cell>
        </row>
        <row r="142">
          <cell r="M142">
            <v>3222346</v>
          </cell>
        </row>
        <row r="143">
          <cell r="M143">
            <v>2710173</v>
          </cell>
        </row>
        <row r="144">
          <cell r="M144">
            <v>2403801</v>
          </cell>
        </row>
        <row r="145">
          <cell r="M145">
            <v>1460956</v>
          </cell>
        </row>
        <row r="146">
          <cell r="M146">
            <v>4169082</v>
          </cell>
        </row>
        <row r="147">
          <cell r="M147">
            <v>2358852</v>
          </cell>
        </row>
        <row r="148">
          <cell r="M148">
            <v>3032262</v>
          </cell>
        </row>
        <row r="149">
          <cell r="M149">
            <v>970505</v>
          </cell>
        </row>
        <row r="150">
          <cell r="M150">
            <v>2409583</v>
          </cell>
        </row>
        <row r="151">
          <cell r="M151">
            <v>5664096</v>
          </cell>
        </row>
        <row r="152">
          <cell r="M152">
            <v>2490635</v>
          </cell>
        </row>
        <row r="153">
          <cell r="M153">
            <v>2352009</v>
          </cell>
        </row>
        <row r="154">
          <cell r="M154">
            <v>5155628</v>
          </cell>
        </row>
      </sheetData>
      <sheetData sheetId="11">
        <row r="16">
          <cell r="H16">
            <v>350967017</v>
          </cell>
        </row>
        <row r="17">
          <cell r="H17">
            <v>78152332.22885</v>
          </cell>
        </row>
        <row r="18">
          <cell r="H18">
            <v>79085144.27395</v>
          </cell>
        </row>
        <row r="19">
          <cell r="H19">
            <v>53899425.043699995</v>
          </cell>
        </row>
        <row r="20">
          <cell r="H20">
            <v>34904599.1794</v>
          </cell>
        </row>
        <row r="21">
          <cell r="H21">
            <v>20332412.79215</v>
          </cell>
        </row>
        <row r="22">
          <cell r="H22">
            <v>19362576.48595</v>
          </cell>
        </row>
        <row r="23">
          <cell r="H23">
            <v>13779392.033550002</v>
          </cell>
        </row>
        <row r="24">
          <cell r="H24">
            <v>12258253.609550001</v>
          </cell>
        </row>
        <row r="25">
          <cell r="H25">
            <v>12335821.682099998</v>
          </cell>
        </row>
        <row r="26">
          <cell r="H26">
            <v>7656359.19045</v>
          </cell>
        </row>
        <row r="27">
          <cell r="H27">
            <v>6922593.492099999</v>
          </cell>
        </row>
        <row r="28">
          <cell r="H28">
            <v>9103722.24395</v>
          </cell>
        </row>
        <row r="29">
          <cell r="H29">
            <v>6856398.01925</v>
          </cell>
        </row>
        <row r="30">
          <cell r="H30">
            <v>4309441.661</v>
          </cell>
        </row>
        <row r="31">
          <cell r="H31">
            <v>3787831.97885</v>
          </cell>
        </row>
        <row r="32">
          <cell r="H32">
            <v>2925408.196</v>
          </cell>
        </row>
        <row r="33">
          <cell r="H33">
            <v>7499646.762800001</v>
          </cell>
        </row>
        <row r="34">
          <cell r="H34">
            <v>9523693.457600001</v>
          </cell>
        </row>
        <row r="35">
          <cell r="H35">
            <v>6097545.0475</v>
          </cell>
        </row>
        <row r="36">
          <cell r="H36">
            <v>4546773.2176</v>
          </cell>
        </row>
        <row r="37">
          <cell r="H37">
            <v>1006568.2871000001</v>
          </cell>
        </row>
        <row r="38">
          <cell r="H38">
            <v>6066130.898250001</v>
          </cell>
        </row>
        <row r="39">
          <cell r="H39">
            <v>3444234.47245</v>
          </cell>
        </row>
        <row r="40">
          <cell r="H40">
            <v>878089.15065</v>
          </cell>
        </row>
        <row r="41">
          <cell r="H41">
            <v>1898205.4038999998</v>
          </cell>
        </row>
        <row r="42">
          <cell r="H42">
            <v>2737832.0976</v>
          </cell>
        </row>
        <row r="43">
          <cell r="H43">
            <v>3462218.07725</v>
          </cell>
        </row>
        <row r="44">
          <cell r="H44">
            <v>6089387.364800001</v>
          </cell>
        </row>
        <row r="45">
          <cell r="H45">
            <v>8817995.6422</v>
          </cell>
        </row>
        <row r="46">
          <cell r="H46">
            <v>4744073.58995</v>
          </cell>
        </row>
        <row r="47">
          <cell r="H47">
            <v>1313433.4737500001</v>
          </cell>
        </row>
        <row r="48">
          <cell r="H48">
            <v>2557186.20385</v>
          </cell>
        </row>
        <row r="49">
          <cell r="H49">
            <v>2699178.7005</v>
          </cell>
        </row>
        <row r="50">
          <cell r="H50">
            <v>1168122.4342</v>
          </cell>
        </row>
        <row r="51">
          <cell r="H51">
            <v>1258308.1118499998</v>
          </cell>
        </row>
        <row r="52">
          <cell r="H52">
            <v>4382023.6191</v>
          </cell>
        </row>
        <row r="53">
          <cell r="H53">
            <v>2171269.61515</v>
          </cell>
        </row>
        <row r="54">
          <cell r="H54">
            <v>5963544.089949999</v>
          </cell>
        </row>
        <row r="55">
          <cell r="H55">
            <v>2065583.94115</v>
          </cell>
        </row>
        <row r="56">
          <cell r="H56">
            <v>2716227.0261999997</v>
          </cell>
        </row>
        <row r="57">
          <cell r="H57">
            <v>6838581.56905</v>
          </cell>
        </row>
        <row r="58">
          <cell r="H58">
            <v>9367267.85405</v>
          </cell>
        </row>
        <row r="59">
          <cell r="H59">
            <v>5371556.1508</v>
          </cell>
        </row>
        <row r="60">
          <cell r="H60">
            <v>10945310.945099998</v>
          </cell>
        </row>
        <row r="61">
          <cell r="H61">
            <v>2387562.138</v>
          </cell>
        </row>
        <row r="62">
          <cell r="H62">
            <v>6395803.827299999</v>
          </cell>
        </row>
        <row r="63">
          <cell r="H63">
            <v>3244964.3039500006</v>
          </cell>
        </row>
        <row r="64">
          <cell r="H64">
            <v>4910060.718149999</v>
          </cell>
        </row>
        <row r="65">
          <cell r="H65">
            <v>4019862.5340500004</v>
          </cell>
        </row>
        <row r="66">
          <cell r="H66">
            <v>3316332.74615</v>
          </cell>
        </row>
        <row r="67">
          <cell r="H67">
            <v>4019163.2769</v>
          </cell>
        </row>
        <row r="68">
          <cell r="H68">
            <v>10041614.28055</v>
          </cell>
        </row>
        <row r="69">
          <cell r="H69">
            <v>3260984.7185500003</v>
          </cell>
        </row>
        <row r="70">
          <cell r="H70">
            <v>16830853.586799998</v>
          </cell>
        </row>
        <row r="71">
          <cell r="H71">
            <v>6037000.7374</v>
          </cell>
        </row>
        <row r="72">
          <cell r="H72">
            <v>1835880.09135</v>
          </cell>
        </row>
        <row r="73">
          <cell r="H73">
            <v>7863157.995499999</v>
          </cell>
        </row>
        <row r="74">
          <cell r="H74">
            <v>3586844.0768999998</v>
          </cell>
        </row>
        <row r="75">
          <cell r="H75">
            <v>2935424.7954999995</v>
          </cell>
        </row>
        <row r="76">
          <cell r="H76">
            <v>3792159.03455</v>
          </cell>
        </row>
        <row r="77">
          <cell r="H77">
            <v>3992739.7269</v>
          </cell>
        </row>
        <row r="78">
          <cell r="H78">
            <v>2995675.99315</v>
          </cell>
        </row>
        <row r="79">
          <cell r="H79">
            <v>632601.60595</v>
          </cell>
        </row>
        <row r="80">
          <cell r="H80">
            <v>3071480.6654499997</v>
          </cell>
        </row>
        <row r="81">
          <cell r="H81">
            <v>6711522.848850001</v>
          </cell>
        </row>
        <row r="82">
          <cell r="H82">
            <v>2441354.28105</v>
          </cell>
        </row>
        <row r="83">
          <cell r="H83">
            <v>3877098.0626499997</v>
          </cell>
        </row>
        <row r="84">
          <cell r="H84">
            <v>2145656.7322</v>
          </cell>
        </row>
        <row r="85">
          <cell r="H85">
            <v>3674499.67645</v>
          </cell>
        </row>
        <row r="86">
          <cell r="H86">
            <v>1655403.24405</v>
          </cell>
        </row>
        <row r="87">
          <cell r="H87">
            <v>9258625.50385</v>
          </cell>
        </row>
        <row r="88">
          <cell r="H88">
            <v>2487345.4706</v>
          </cell>
        </row>
        <row r="89">
          <cell r="H89">
            <v>2648749.2368500005</v>
          </cell>
        </row>
        <row r="90">
          <cell r="H90">
            <v>3121459.4754999997</v>
          </cell>
        </row>
        <row r="91">
          <cell r="H91">
            <v>2877378.7506</v>
          </cell>
        </row>
        <row r="92">
          <cell r="H92">
            <v>6739272.860000001</v>
          </cell>
        </row>
        <row r="93">
          <cell r="H93">
            <v>3362194.60075</v>
          </cell>
        </row>
        <row r="94">
          <cell r="H94">
            <v>3350090.3074000003</v>
          </cell>
        </row>
        <row r="95">
          <cell r="H95">
            <v>1218817.9361999999</v>
          </cell>
        </row>
        <row r="96">
          <cell r="H96">
            <v>6178594.995749999</v>
          </cell>
        </row>
        <row r="97">
          <cell r="H97">
            <v>9987869.6845</v>
          </cell>
        </row>
        <row r="98">
          <cell r="H98">
            <v>3104513.4472000003</v>
          </cell>
        </row>
        <row r="99">
          <cell r="H99">
            <v>6526167.4273</v>
          </cell>
        </row>
        <row r="100">
          <cell r="H100">
            <v>3779341.9140999997</v>
          </cell>
        </row>
        <row r="101">
          <cell r="H101">
            <v>5085392.9388999995</v>
          </cell>
        </row>
        <row r="102">
          <cell r="H102">
            <v>3776236.9401000002</v>
          </cell>
        </row>
        <row r="103">
          <cell r="H103">
            <v>2835857.1449000007</v>
          </cell>
        </row>
        <row r="104">
          <cell r="H104">
            <v>4868352.519400001</v>
          </cell>
        </row>
        <row r="105">
          <cell r="H105">
            <v>3340375.30515</v>
          </cell>
        </row>
        <row r="106">
          <cell r="H106">
            <v>2694500.1007999997</v>
          </cell>
        </row>
        <row r="107">
          <cell r="H107">
            <v>2430151.5537</v>
          </cell>
        </row>
        <row r="108">
          <cell r="H108">
            <v>1450640.8361499999</v>
          </cell>
        </row>
        <row r="109">
          <cell r="H109">
            <v>4167448.8095</v>
          </cell>
        </row>
        <row r="110">
          <cell r="H110">
            <v>2405974.1245000004</v>
          </cell>
        </row>
        <row r="111">
          <cell r="H111">
            <v>3024207.9037999995</v>
          </cell>
        </row>
        <row r="112">
          <cell r="H112">
            <v>1005292.1096999999</v>
          </cell>
        </row>
        <row r="113">
          <cell r="H113">
            <v>2446049.11955</v>
          </cell>
        </row>
        <row r="114">
          <cell r="H114">
            <v>5659533.050799999</v>
          </cell>
        </row>
        <row r="115">
          <cell r="H115">
            <v>2520152.71605</v>
          </cell>
        </row>
        <row r="116">
          <cell r="H116">
            <v>2348357.90175</v>
          </cell>
        </row>
        <row r="117">
          <cell r="H117">
            <v>5271637.721499999</v>
          </cell>
        </row>
      </sheetData>
      <sheetData sheetId="14">
        <row r="19">
          <cell r="E19">
            <v>884879</v>
          </cell>
        </row>
        <row r="20">
          <cell r="E20">
            <v>397454</v>
          </cell>
        </row>
        <row r="21">
          <cell r="E21">
            <v>218466</v>
          </cell>
        </row>
        <row r="22">
          <cell r="E22">
            <v>333464</v>
          </cell>
        </row>
        <row r="23">
          <cell r="E23">
            <v>117767</v>
          </cell>
        </row>
        <row r="25">
          <cell r="E25">
            <v>170111</v>
          </cell>
        </row>
        <row r="26">
          <cell r="E26">
            <v>11989</v>
          </cell>
        </row>
        <row r="27">
          <cell r="E27">
            <v>24826</v>
          </cell>
        </row>
        <row r="28">
          <cell r="E28">
            <v>126455</v>
          </cell>
        </row>
        <row r="29">
          <cell r="E29">
            <v>20046</v>
          </cell>
        </row>
        <row r="30">
          <cell r="E30">
            <v>124007</v>
          </cell>
        </row>
        <row r="31">
          <cell r="E31">
            <v>130533</v>
          </cell>
        </row>
        <row r="32">
          <cell r="E32">
            <v>37295</v>
          </cell>
        </row>
        <row r="33">
          <cell r="E33">
            <v>124473</v>
          </cell>
        </row>
        <row r="34">
          <cell r="E34">
            <v>41957</v>
          </cell>
        </row>
        <row r="35">
          <cell r="E35">
            <v>211650</v>
          </cell>
        </row>
        <row r="36">
          <cell r="E36">
            <v>69712</v>
          </cell>
        </row>
        <row r="37">
          <cell r="E37">
            <v>110953</v>
          </cell>
        </row>
        <row r="38">
          <cell r="E38">
            <v>107690</v>
          </cell>
        </row>
        <row r="39">
          <cell r="E39">
            <v>21911</v>
          </cell>
        </row>
        <row r="40">
          <cell r="E40">
            <v>163167</v>
          </cell>
        </row>
        <row r="41">
          <cell r="E41">
            <v>26107</v>
          </cell>
        </row>
        <row r="42">
          <cell r="E42">
            <v>12121</v>
          </cell>
        </row>
        <row r="43">
          <cell r="E43">
            <v>20512</v>
          </cell>
        </row>
        <row r="44">
          <cell r="E44">
            <v>7925</v>
          </cell>
        </row>
        <row r="45">
          <cell r="E45">
            <v>71793</v>
          </cell>
        </row>
        <row r="46">
          <cell r="E46">
            <v>188341</v>
          </cell>
        </row>
        <row r="47">
          <cell r="E47">
            <v>0</v>
          </cell>
        </row>
        <row r="48">
          <cell r="E48">
            <v>52679</v>
          </cell>
        </row>
        <row r="49">
          <cell r="E49">
            <v>0</v>
          </cell>
        </row>
        <row r="50">
          <cell r="E50">
            <v>70395</v>
          </cell>
        </row>
        <row r="51">
          <cell r="E51">
            <v>4662</v>
          </cell>
        </row>
        <row r="52">
          <cell r="E52">
            <v>3730</v>
          </cell>
        </row>
        <row r="53">
          <cell r="E53">
            <v>23310</v>
          </cell>
        </row>
        <row r="54">
          <cell r="E54">
            <v>62469</v>
          </cell>
        </row>
        <row r="55">
          <cell r="E55">
            <v>2331</v>
          </cell>
        </row>
        <row r="56">
          <cell r="E56">
            <v>34964</v>
          </cell>
        </row>
        <row r="57">
          <cell r="E57">
            <v>0</v>
          </cell>
        </row>
        <row r="58">
          <cell r="E58">
            <v>94038</v>
          </cell>
        </row>
        <row r="59">
          <cell r="E59">
            <v>5594</v>
          </cell>
        </row>
        <row r="60">
          <cell r="E60">
            <v>45470</v>
          </cell>
        </row>
        <row r="61">
          <cell r="E61">
            <v>60605</v>
          </cell>
        </row>
        <row r="62">
          <cell r="E62">
            <v>116548</v>
          </cell>
        </row>
        <row r="63">
          <cell r="E63">
            <v>0</v>
          </cell>
        </row>
        <row r="64">
          <cell r="E64">
            <v>79718</v>
          </cell>
        </row>
        <row r="65">
          <cell r="E65">
            <v>118412</v>
          </cell>
        </row>
        <row r="66">
          <cell r="E66">
            <v>107224</v>
          </cell>
        </row>
        <row r="67">
          <cell r="E67">
            <v>125405</v>
          </cell>
        </row>
        <row r="68">
          <cell r="E68">
            <v>188807</v>
          </cell>
        </row>
        <row r="69">
          <cell r="E69">
            <v>58274</v>
          </cell>
        </row>
        <row r="70">
          <cell r="E70">
            <v>112602</v>
          </cell>
        </row>
        <row r="71">
          <cell r="E71">
            <v>27505</v>
          </cell>
        </row>
        <row r="72">
          <cell r="E72">
            <v>29836</v>
          </cell>
        </row>
        <row r="73">
          <cell r="E73">
            <v>73192</v>
          </cell>
        </row>
        <row r="74">
          <cell r="E74">
            <v>46153</v>
          </cell>
        </row>
        <row r="75">
          <cell r="E75">
            <v>3730</v>
          </cell>
        </row>
        <row r="77">
          <cell r="E77">
            <v>9790</v>
          </cell>
        </row>
        <row r="78">
          <cell r="E78">
            <v>2797</v>
          </cell>
        </row>
        <row r="79">
          <cell r="E79">
            <v>4196</v>
          </cell>
        </row>
        <row r="80">
          <cell r="E80">
            <v>198597</v>
          </cell>
        </row>
        <row r="81">
          <cell r="E81">
            <v>0</v>
          </cell>
        </row>
        <row r="82">
          <cell r="E82">
            <v>138458</v>
          </cell>
        </row>
        <row r="83">
          <cell r="E83">
            <v>49882</v>
          </cell>
        </row>
        <row r="84">
          <cell r="E84">
            <v>9790</v>
          </cell>
        </row>
        <row r="85">
          <cell r="E85">
            <v>19580</v>
          </cell>
        </row>
        <row r="86">
          <cell r="E86">
            <v>75057</v>
          </cell>
        </row>
        <row r="87">
          <cell r="E87">
            <v>6060</v>
          </cell>
        </row>
        <row r="88">
          <cell r="E88">
            <v>76921</v>
          </cell>
        </row>
        <row r="89">
          <cell r="E89">
            <v>21911</v>
          </cell>
        </row>
        <row r="90">
          <cell r="E90">
            <v>13053</v>
          </cell>
        </row>
        <row r="91">
          <cell r="E91">
            <v>122142</v>
          </cell>
        </row>
        <row r="92">
          <cell r="E92">
            <v>40092</v>
          </cell>
        </row>
        <row r="93">
          <cell r="E93">
            <v>119345</v>
          </cell>
        </row>
        <row r="94">
          <cell r="E94">
            <v>6993</v>
          </cell>
        </row>
        <row r="95">
          <cell r="E95">
            <v>107224</v>
          </cell>
        </row>
        <row r="96">
          <cell r="E96">
            <v>0</v>
          </cell>
        </row>
        <row r="97">
          <cell r="E97">
            <v>8858</v>
          </cell>
        </row>
        <row r="98">
          <cell r="E98">
            <v>44754</v>
          </cell>
        </row>
        <row r="99">
          <cell r="E99">
            <v>37761</v>
          </cell>
        </row>
        <row r="100">
          <cell r="E100">
            <v>25640</v>
          </cell>
        </row>
        <row r="101">
          <cell r="E101">
            <v>21445</v>
          </cell>
        </row>
        <row r="102">
          <cell r="E102">
            <v>0</v>
          </cell>
        </row>
        <row r="103">
          <cell r="E103">
            <v>14452</v>
          </cell>
        </row>
        <row r="104">
          <cell r="E104">
            <v>66665</v>
          </cell>
        </row>
        <row r="105">
          <cell r="E105">
            <v>6993</v>
          </cell>
        </row>
        <row r="106">
          <cell r="E106">
            <v>0</v>
          </cell>
        </row>
        <row r="107">
          <cell r="E107">
            <v>156640</v>
          </cell>
        </row>
        <row r="108">
          <cell r="E108">
            <v>466</v>
          </cell>
        </row>
        <row r="109">
          <cell r="E109">
            <v>5594</v>
          </cell>
        </row>
        <row r="110">
          <cell r="E110">
            <v>4662</v>
          </cell>
        </row>
        <row r="111">
          <cell r="E111">
            <v>24708</v>
          </cell>
        </row>
        <row r="112">
          <cell r="E112">
            <v>41025</v>
          </cell>
        </row>
        <row r="113">
          <cell r="E113">
            <v>37295</v>
          </cell>
        </row>
        <row r="114">
          <cell r="E114">
            <v>44288</v>
          </cell>
        </row>
        <row r="115">
          <cell r="E115">
            <v>53612</v>
          </cell>
        </row>
        <row r="116">
          <cell r="E116">
            <v>31701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D1">
      <selection activeCell="M11" sqref="M11"/>
    </sheetView>
  </sheetViews>
  <sheetFormatPr defaultColWidth="9.140625" defaultRowHeight="12.75"/>
  <cols>
    <col min="1" max="1" width="4.00390625" style="19" bestFit="1" customWidth="1"/>
    <col min="2" max="2" width="21.8515625" style="20" customWidth="1"/>
    <col min="3" max="3" width="15.28125" style="19" customWidth="1"/>
    <col min="4" max="4" width="13.57421875" style="19" customWidth="1"/>
    <col min="5" max="5" width="13.140625" style="19" customWidth="1"/>
    <col min="6" max="6" width="13.8515625" style="19" customWidth="1"/>
    <col min="7" max="7" width="12.7109375" style="19" hidden="1" customWidth="1"/>
    <col min="8" max="8" width="12.7109375" style="19" customWidth="1"/>
    <col min="9" max="9" width="12.7109375" style="19" hidden="1" customWidth="1"/>
    <col min="10" max="10" width="12.7109375" style="19" customWidth="1"/>
    <col min="11" max="12" width="9.140625" style="19" customWidth="1"/>
    <col min="13" max="13" width="10.7109375" style="19" bestFit="1" customWidth="1"/>
    <col min="14" max="16384" width="9.140625" style="19" customWidth="1"/>
  </cols>
  <sheetData>
    <row r="1" spans="1:13" s="2" customFormat="1" ht="12.75">
      <c r="A1" s="1" t="s">
        <v>0</v>
      </c>
      <c r="M1" s="3" t="s">
        <v>1</v>
      </c>
    </row>
    <row r="2" spans="1:8" s="2" customFormat="1" ht="12.75">
      <c r="A2" s="1" t="s">
        <v>2</v>
      </c>
      <c r="E2" s="4"/>
      <c r="H2" s="4"/>
    </row>
    <row r="3" s="2" customFormat="1" ht="12.75">
      <c r="A3" s="1" t="s">
        <v>3</v>
      </c>
    </row>
    <row r="4" s="2" customFormat="1" ht="12.75">
      <c r="B4" s="1"/>
    </row>
    <row r="5" spans="2:13" s="2" customFormat="1" ht="12.75">
      <c r="B5" s="21" t="s">
        <v>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="2" customFormat="1" ht="12.75">
      <c r="B6" s="1"/>
    </row>
    <row r="7" spans="2:13" s="2" customFormat="1" ht="13.5" thickBot="1">
      <c r="B7" s="1"/>
      <c r="M7" s="5" t="s">
        <v>5</v>
      </c>
    </row>
    <row r="8" spans="1:13" s="6" customFormat="1" ht="27.75" customHeight="1" thickBot="1">
      <c r="A8" s="22" t="s">
        <v>6</v>
      </c>
      <c r="B8" s="25" t="s">
        <v>7</v>
      </c>
      <c r="C8" s="28" t="s">
        <v>8</v>
      </c>
      <c r="D8" s="29"/>
      <c r="E8" s="30"/>
      <c r="F8" s="31" t="s">
        <v>9</v>
      </c>
      <c r="G8" s="29"/>
      <c r="H8" s="29"/>
      <c r="I8" s="29"/>
      <c r="J8" s="29"/>
      <c r="K8" s="29"/>
      <c r="L8" s="29"/>
      <c r="M8" s="30"/>
    </row>
    <row r="9" spans="1:13" s="6" customFormat="1" ht="27.75" customHeight="1" thickBot="1">
      <c r="A9" s="23"/>
      <c r="B9" s="26"/>
      <c r="C9" s="22" t="s">
        <v>10</v>
      </c>
      <c r="D9" s="33" t="s">
        <v>11</v>
      </c>
      <c r="E9" s="22" t="s">
        <v>12</v>
      </c>
      <c r="F9" s="28" t="s">
        <v>13</v>
      </c>
      <c r="G9" s="34"/>
      <c r="H9" s="34"/>
      <c r="I9" s="34"/>
      <c r="J9" s="35"/>
      <c r="K9" s="31" t="s">
        <v>14</v>
      </c>
      <c r="L9" s="29"/>
      <c r="M9" s="30"/>
    </row>
    <row r="10" spans="1:13" s="6" customFormat="1" ht="27.75" customHeight="1" thickBot="1">
      <c r="A10" s="24"/>
      <c r="B10" s="27"/>
      <c r="C10" s="32"/>
      <c r="D10" s="24"/>
      <c r="E10" s="32"/>
      <c r="F10" s="7" t="s">
        <v>10</v>
      </c>
      <c r="G10" s="8" t="s">
        <v>11</v>
      </c>
      <c r="H10" s="8" t="s">
        <v>11</v>
      </c>
      <c r="I10" s="8" t="s">
        <v>15</v>
      </c>
      <c r="J10" s="8" t="s">
        <v>15</v>
      </c>
      <c r="K10" s="7" t="s">
        <v>16</v>
      </c>
      <c r="L10" s="8" t="s">
        <v>11</v>
      </c>
      <c r="M10" s="8" t="s">
        <v>15</v>
      </c>
    </row>
    <row r="11" spans="1:13" s="10" customFormat="1" ht="12" customHeight="1" thickBot="1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6</v>
      </c>
      <c r="I11" s="9">
        <v>7</v>
      </c>
      <c r="J11" s="9">
        <v>7</v>
      </c>
      <c r="K11" s="9">
        <v>8</v>
      </c>
      <c r="L11" s="9">
        <v>9</v>
      </c>
      <c r="M11" s="9">
        <v>10</v>
      </c>
    </row>
    <row r="12" spans="1:13" s="14" customFormat="1" ht="13.5" thickTop="1">
      <c r="A12" s="11"/>
      <c r="B12" s="12" t="s">
        <v>17</v>
      </c>
      <c r="C12" s="13">
        <f>SUM(C13:C15)</f>
        <v>1085137000.4203</v>
      </c>
      <c r="D12" s="13">
        <f aca="true" t="shared" si="0" ref="D12:M12">SUM(D13:D15)</f>
        <v>17481000.281799998</v>
      </c>
      <c r="E12" s="13">
        <f t="shared" si="0"/>
        <v>1102618000.7021003</v>
      </c>
      <c r="F12" s="13">
        <f t="shared" si="0"/>
        <v>1077915000.4203</v>
      </c>
      <c r="G12" s="13">
        <f t="shared" si="0"/>
        <v>17480999.57970001</v>
      </c>
      <c r="H12" s="13">
        <f>SUM(H13:H15)</f>
        <v>17481000.281799998</v>
      </c>
      <c r="I12" s="13">
        <f t="shared" si="0"/>
        <v>1095396000</v>
      </c>
      <c r="J12" s="13">
        <f>SUM(J13:J15)</f>
        <v>1095396000.7021003</v>
      </c>
      <c r="K12" s="13">
        <f t="shared" si="0"/>
        <v>7222000</v>
      </c>
      <c r="L12" s="13">
        <f t="shared" si="0"/>
        <v>0</v>
      </c>
      <c r="M12" s="13">
        <f t="shared" si="0"/>
        <v>7222000</v>
      </c>
    </row>
    <row r="13" spans="1:13" s="14" customFormat="1" ht="12.75">
      <c r="A13" s="11"/>
      <c r="B13" s="15" t="s">
        <v>18</v>
      </c>
      <c r="C13" s="13">
        <f>SUM(C16:C19)</f>
        <v>563938181.5465</v>
      </c>
      <c r="D13" s="13">
        <f aca="true" t="shared" si="1" ref="D13:M13">SUM(D16:D19)</f>
        <v>17900372.497199997</v>
      </c>
      <c r="E13" s="13">
        <f t="shared" si="1"/>
        <v>581838554.0437</v>
      </c>
      <c r="F13" s="13">
        <f t="shared" si="1"/>
        <v>562103918.5465</v>
      </c>
      <c r="G13" s="13">
        <f t="shared" si="1"/>
        <v>15400289.453500003</v>
      </c>
      <c r="H13" s="13">
        <f>SUM(H16:H19)</f>
        <v>17900372.497199997</v>
      </c>
      <c r="I13" s="13">
        <f t="shared" si="1"/>
        <v>577504208</v>
      </c>
      <c r="J13" s="13">
        <f>SUM(J16:J19)</f>
        <v>580004291.0437</v>
      </c>
      <c r="K13" s="13">
        <f t="shared" si="1"/>
        <v>1834263</v>
      </c>
      <c r="L13" s="13">
        <f t="shared" si="1"/>
        <v>0</v>
      </c>
      <c r="M13" s="13">
        <f t="shared" si="1"/>
        <v>1834263</v>
      </c>
    </row>
    <row r="14" spans="1:13" s="14" customFormat="1" ht="12.75">
      <c r="A14" s="11"/>
      <c r="B14" s="15" t="s">
        <v>19</v>
      </c>
      <c r="C14" s="13">
        <f>SUM(C20:C26)</f>
        <v>121383472.97315</v>
      </c>
      <c r="D14" s="13">
        <f aca="true" t="shared" si="2" ref="D14:M14">SUM(D20:D26)</f>
        <v>924217.7219000012</v>
      </c>
      <c r="E14" s="13">
        <f t="shared" si="2"/>
        <v>122307690.69504999</v>
      </c>
      <c r="F14" s="13">
        <f t="shared" si="2"/>
        <v>120629414.97315</v>
      </c>
      <c r="G14" s="13">
        <f t="shared" si="2"/>
        <v>3610700.0268500037</v>
      </c>
      <c r="H14" s="13">
        <f>SUM(H20:H26)</f>
        <v>924217.7219000012</v>
      </c>
      <c r="I14" s="13">
        <f t="shared" si="2"/>
        <v>124240115</v>
      </c>
      <c r="J14" s="13">
        <f>SUM(J20:J26)</f>
        <v>121553632.69504999</v>
      </c>
      <c r="K14" s="13">
        <f t="shared" si="2"/>
        <v>754058</v>
      </c>
      <c r="L14" s="13">
        <f t="shared" si="2"/>
        <v>0</v>
      </c>
      <c r="M14" s="13">
        <f t="shared" si="2"/>
        <v>754058</v>
      </c>
    </row>
    <row r="15" spans="1:13" s="14" customFormat="1" ht="12.75">
      <c r="A15" s="11"/>
      <c r="B15" s="15" t="s">
        <v>20</v>
      </c>
      <c r="C15" s="13">
        <f>SUM(C27:C117)</f>
        <v>399815345.90065014</v>
      </c>
      <c r="D15" s="13">
        <f aca="true" t="shared" si="3" ref="D15:M15">SUM(D27:D117)</f>
        <v>-1343589.9372999994</v>
      </c>
      <c r="E15" s="13">
        <f t="shared" si="3"/>
        <v>398471755.9633502</v>
      </c>
      <c r="F15" s="13">
        <f t="shared" si="3"/>
        <v>395181666.90065014</v>
      </c>
      <c r="G15" s="13">
        <f t="shared" si="3"/>
        <v>-1529989.900649993</v>
      </c>
      <c r="H15" s="13">
        <f>SUM(H27:H117)</f>
        <v>-1343589.9372999994</v>
      </c>
      <c r="I15" s="13">
        <f t="shared" si="3"/>
        <v>393651677</v>
      </c>
      <c r="J15" s="13">
        <f>SUM(J27:J117)</f>
        <v>393838076.9633502</v>
      </c>
      <c r="K15" s="13">
        <f t="shared" si="3"/>
        <v>4633679</v>
      </c>
      <c r="L15" s="13">
        <f t="shared" si="3"/>
        <v>0</v>
      </c>
      <c r="M15" s="13">
        <f t="shared" si="3"/>
        <v>4633679</v>
      </c>
    </row>
    <row r="16" spans="1:13" s="14" customFormat="1" ht="12.75">
      <c r="A16" s="11">
        <v>1</v>
      </c>
      <c r="B16" s="16" t="s">
        <v>21</v>
      </c>
      <c r="C16" s="17">
        <f aca="true" t="shared" si="4" ref="C16:C79">F16+K16</f>
        <v>351851896</v>
      </c>
      <c r="D16" s="17">
        <f>H16+L16</f>
        <v>12707347</v>
      </c>
      <c r="E16" s="17">
        <f>J16+M16</f>
        <v>364559243</v>
      </c>
      <c r="F16" s="17">
        <f>'[1]anexa rectif.noi2004'!H16</f>
        <v>350967017</v>
      </c>
      <c r="G16" s="17">
        <f>I16-F16</f>
        <v>10427264</v>
      </c>
      <c r="H16" s="17">
        <f>10427264+2340083-60000</f>
        <v>12707347</v>
      </c>
      <c r="I16" s="17">
        <f>361394485-204</f>
        <v>361394281</v>
      </c>
      <c r="J16" s="17">
        <f>F16+H16</f>
        <v>363674364</v>
      </c>
      <c r="K16" s="17">
        <f>'[1]anexa initiala'!E19</f>
        <v>884879</v>
      </c>
      <c r="L16" s="17"/>
      <c r="M16" s="17">
        <f>K16+L16</f>
        <v>884879</v>
      </c>
    </row>
    <row r="17" spans="1:13" s="14" customFormat="1" ht="12.75">
      <c r="A17" s="11">
        <v>2</v>
      </c>
      <c r="B17" s="16" t="s">
        <v>22</v>
      </c>
      <c r="C17" s="17">
        <f t="shared" si="4"/>
        <v>78549786.22885</v>
      </c>
      <c r="D17" s="17">
        <f aca="true" t="shared" si="5" ref="D17:D80">H17+L17</f>
        <v>1054929.771149993</v>
      </c>
      <c r="E17" s="17">
        <f aca="true" t="shared" si="6" ref="E17:E80">J17+M17</f>
        <v>79604716</v>
      </c>
      <c r="F17" s="17">
        <f>'[1]anexa rectif.noi2004'!H17</f>
        <v>78152332.22885</v>
      </c>
      <c r="G17" s="17">
        <f aca="true" t="shared" si="7" ref="G17:G80">I17-F17</f>
        <v>1054929.771149993</v>
      </c>
      <c r="H17" s="17">
        <f>G17</f>
        <v>1054929.771149993</v>
      </c>
      <c r="I17" s="17">
        <f>'[1]calculat cu noi. nou'!M30</f>
        <v>79207262</v>
      </c>
      <c r="J17" s="17">
        <f aca="true" t="shared" si="8" ref="J17:J80">F17+H17</f>
        <v>79207262</v>
      </c>
      <c r="K17" s="17">
        <f>'[1]anexa initiala'!E20</f>
        <v>397454</v>
      </c>
      <c r="L17" s="17"/>
      <c r="M17" s="17">
        <f aca="true" t="shared" si="9" ref="M17:M80">K17+L17</f>
        <v>397454</v>
      </c>
    </row>
    <row r="18" spans="1:13" ht="12.75">
      <c r="A18" s="11">
        <v>3</v>
      </c>
      <c r="B18" s="16" t="s">
        <v>23</v>
      </c>
      <c r="C18" s="17">
        <f t="shared" si="4"/>
        <v>79303610.27395</v>
      </c>
      <c r="D18" s="17">
        <f t="shared" si="5"/>
        <v>2898889.7260500044</v>
      </c>
      <c r="E18" s="17">
        <f t="shared" si="6"/>
        <v>82202500</v>
      </c>
      <c r="F18" s="17">
        <f>'[1]anexa rectif.noi2004'!H18</f>
        <v>79085144.27395</v>
      </c>
      <c r="G18" s="17">
        <f t="shared" si="7"/>
        <v>2898889.7260500044</v>
      </c>
      <c r="H18" s="17">
        <f>G18</f>
        <v>2898889.7260500044</v>
      </c>
      <c r="I18" s="17">
        <f>'[1]calculat cu noi. nou'!M37</f>
        <v>81984034</v>
      </c>
      <c r="J18" s="17">
        <f t="shared" si="8"/>
        <v>81984034</v>
      </c>
      <c r="K18" s="18">
        <f>'[1]anexa initiala'!E21</f>
        <v>218466</v>
      </c>
      <c r="L18" s="18"/>
      <c r="M18" s="17">
        <f t="shared" si="9"/>
        <v>218466</v>
      </c>
    </row>
    <row r="19" spans="1:13" ht="12.75">
      <c r="A19" s="11">
        <v>4</v>
      </c>
      <c r="B19" s="16" t="s">
        <v>24</v>
      </c>
      <c r="C19" s="17">
        <f t="shared" si="4"/>
        <v>54232889.043699995</v>
      </c>
      <c r="D19" s="17">
        <f t="shared" si="5"/>
        <v>1239206</v>
      </c>
      <c r="E19" s="17">
        <f t="shared" si="6"/>
        <v>55472095.043699995</v>
      </c>
      <c r="F19" s="17">
        <f>'[1]anexa rectif.noi2004'!H19</f>
        <v>53899425.043699995</v>
      </c>
      <c r="G19" s="17">
        <f t="shared" si="7"/>
        <v>1019205.9563000053</v>
      </c>
      <c r="H19" s="17">
        <f>1019206+220000</f>
        <v>1239206</v>
      </c>
      <c r="I19" s="17">
        <f>'[1]calculat cu noi. nou'!M43</f>
        <v>54918631</v>
      </c>
      <c r="J19" s="17">
        <f t="shared" si="8"/>
        <v>55138631.043699995</v>
      </c>
      <c r="K19" s="18">
        <f>'[1]anexa initiala'!E22</f>
        <v>333464</v>
      </c>
      <c r="L19" s="18"/>
      <c r="M19" s="17">
        <f t="shared" si="9"/>
        <v>333464</v>
      </c>
    </row>
    <row r="20" spans="1:13" ht="12.75">
      <c r="A20" s="11">
        <v>5</v>
      </c>
      <c r="B20" s="16" t="s">
        <v>25</v>
      </c>
      <c r="C20" s="17">
        <f t="shared" si="4"/>
        <v>35022366.1794</v>
      </c>
      <c r="D20" s="17">
        <f t="shared" si="5"/>
        <v>735000</v>
      </c>
      <c r="E20" s="17">
        <f t="shared" si="6"/>
        <v>35757366.1794</v>
      </c>
      <c r="F20" s="17">
        <f>'[1]anexa rectif.noi2004'!H20</f>
        <v>34904599.1794</v>
      </c>
      <c r="G20" s="17">
        <f t="shared" si="7"/>
        <v>3815345.820600003</v>
      </c>
      <c r="H20" s="17">
        <v>735000</v>
      </c>
      <c r="I20" s="17">
        <f>'[1]calculat cu noi. nou'!M47</f>
        <v>38719945</v>
      </c>
      <c r="J20" s="17">
        <f t="shared" si="8"/>
        <v>35639599.1794</v>
      </c>
      <c r="K20" s="18">
        <f>'[1]anexa initiala'!E23</f>
        <v>117767</v>
      </c>
      <c r="L20" s="18"/>
      <c r="M20" s="17">
        <f t="shared" si="9"/>
        <v>117767</v>
      </c>
    </row>
    <row r="21" spans="1:13" ht="12.75">
      <c r="A21" s="11">
        <v>6</v>
      </c>
      <c r="B21" s="16" t="s">
        <v>26</v>
      </c>
      <c r="C21" s="17">
        <f t="shared" si="4"/>
        <v>20478682.79215</v>
      </c>
      <c r="D21" s="17">
        <f t="shared" si="5"/>
        <v>-135428.79214999825</v>
      </c>
      <c r="E21" s="17">
        <f t="shared" si="6"/>
        <v>20343254</v>
      </c>
      <c r="F21" s="17">
        <f>'[1]anexa rectif.noi2004'!H21</f>
        <v>20332412.79215</v>
      </c>
      <c r="G21" s="17">
        <f t="shared" si="7"/>
        <v>-135428.79214999825</v>
      </c>
      <c r="H21" s="17">
        <f>G21</f>
        <v>-135428.79214999825</v>
      </c>
      <c r="I21" s="17">
        <f>'[1]calculat cu noi. nou'!M50</f>
        <v>20196984</v>
      </c>
      <c r="J21" s="17">
        <f t="shared" si="8"/>
        <v>20196984</v>
      </c>
      <c r="K21" s="18">
        <v>146270</v>
      </c>
      <c r="L21" s="18"/>
      <c r="M21" s="17">
        <f t="shared" si="9"/>
        <v>146270</v>
      </c>
    </row>
    <row r="22" spans="1:13" ht="12.75">
      <c r="A22" s="11">
        <v>7</v>
      </c>
      <c r="B22" s="16" t="s">
        <v>27</v>
      </c>
      <c r="C22" s="17">
        <f t="shared" si="4"/>
        <v>19532687.48595</v>
      </c>
      <c r="D22" s="17">
        <f t="shared" si="5"/>
        <v>368709.5140499994</v>
      </c>
      <c r="E22" s="17">
        <f t="shared" si="6"/>
        <v>19901397</v>
      </c>
      <c r="F22" s="17">
        <f>'[1]anexa rectif.noi2004'!H22</f>
        <v>19362576.48595</v>
      </c>
      <c r="G22" s="17">
        <f t="shared" si="7"/>
        <v>368709.5140499994</v>
      </c>
      <c r="H22" s="17">
        <f>G22</f>
        <v>368709.5140499994</v>
      </c>
      <c r="I22" s="17">
        <f>'[1]calculat cu noi. nou'!M53</f>
        <v>19731286</v>
      </c>
      <c r="J22" s="17">
        <f t="shared" si="8"/>
        <v>19731286</v>
      </c>
      <c r="K22" s="18">
        <f>'[1]anexa initiala'!E25</f>
        <v>170111</v>
      </c>
      <c r="L22" s="18"/>
      <c r="M22" s="17">
        <f t="shared" si="9"/>
        <v>170111</v>
      </c>
    </row>
    <row r="23" spans="1:13" ht="12.75">
      <c r="A23" s="11">
        <v>8</v>
      </c>
      <c r="B23" s="16" t="s">
        <v>28</v>
      </c>
      <c r="C23" s="17">
        <f t="shared" si="4"/>
        <v>13791381.033550002</v>
      </c>
      <c r="D23" s="17">
        <f t="shared" si="5"/>
        <v>140000</v>
      </c>
      <c r="E23" s="17">
        <f t="shared" si="6"/>
        <v>13931381.033550002</v>
      </c>
      <c r="F23" s="17">
        <f>'[1]anexa rectif.noi2004'!H23</f>
        <v>13779392.033550002</v>
      </c>
      <c r="G23" s="17">
        <f t="shared" si="7"/>
        <v>-199532.03355000168</v>
      </c>
      <c r="H23" s="17">
        <v>140000</v>
      </c>
      <c r="I23" s="17">
        <f>'[1]calculat cu noi. nou'!M56</f>
        <v>13579860</v>
      </c>
      <c r="J23" s="17">
        <f t="shared" si="8"/>
        <v>13919392.033550002</v>
      </c>
      <c r="K23" s="18">
        <f>'[1]anexa initiala'!E26</f>
        <v>11989</v>
      </c>
      <c r="L23" s="18"/>
      <c r="M23" s="17">
        <f t="shared" si="9"/>
        <v>11989</v>
      </c>
    </row>
    <row r="24" spans="1:13" ht="12.75">
      <c r="A24" s="11">
        <v>9</v>
      </c>
      <c r="B24" s="16" t="s">
        <v>29</v>
      </c>
      <c r="C24" s="17">
        <f t="shared" si="4"/>
        <v>12283079.609550001</v>
      </c>
      <c r="D24" s="17">
        <f t="shared" si="5"/>
        <v>-109946</v>
      </c>
      <c r="E24" s="17">
        <f t="shared" si="6"/>
        <v>12173133.609550001</v>
      </c>
      <c r="F24" s="17">
        <f>'[1]anexa rectif.noi2004'!H24</f>
        <v>12258253.609550001</v>
      </c>
      <c r="G24" s="17">
        <f t="shared" si="7"/>
        <v>-114739.6095500011</v>
      </c>
      <c r="H24" s="17">
        <v>-109946</v>
      </c>
      <c r="I24" s="17">
        <f>'[1]calculat cu noi. nou'!M57</f>
        <v>12143514</v>
      </c>
      <c r="J24" s="17">
        <f t="shared" si="8"/>
        <v>12148307.609550001</v>
      </c>
      <c r="K24" s="18">
        <f>'[1]anexa initiala'!E27</f>
        <v>24826</v>
      </c>
      <c r="L24" s="18"/>
      <c r="M24" s="17">
        <f t="shared" si="9"/>
        <v>24826</v>
      </c>
    </row>
    <row r="25" spans="1:13" ht="12.75">
      <c r="A25" s="11">
        <v>10</v>
      </c>
      <c r="B25" s="16" t="s">
        <v>30</v>
      </c>
      <c r="C25" s="17">
        <f t="shared" si="4"/>
        <v>12462276.682099998</v>
      </c>
      <c r="D25" s="17">
        <f t="shared" si="5"/>
        <v>-129117</v>
      </c>
      <c r="E25" s="17">
        <f t="shared" si="6"/>
        <v>12333159.682099998</v>
      </c>
      <c r="F25" s="17">
        <f>'[1]anexa rectif.noi2004'!H25</f>
        <v>12335821.682099998</v>
      </c>
      <c r="G25" s="17">
        <f t="shared" si="7"/>
        <v>-151023.682099998</v>
      </c>
      <c r="H25" s="17">
        <v>-129117</v>
      </c>
      <c r="I25" s="17">
        <f>'[1]calculat cu noi. nou'!M58</f>
        <v>12184798</v>
      </c>
      <c r="J25" s="17">
        <f t="shared" si="8"/>
        <v>12206704.682099998</v>
      </c>
      <c r="K25" s="18">
        <f>'[1]anexa initiala'!E28</f>
        <v>126455</v>
      </c>
      <c r="L25" s="18"/>
      <c r="M25" s="17">
        <f t="shared" si="9"/>
        <v>126455</v>
      </c>
    </row>
    <row r="26" spans="1:13" ht="12.75">
      <c r="A26" s="11">
        <v>11</v>
      </c>
      <c r="B26" s="16" t="s">
        <v>31</v>
      </c>
      <c r="C26" s="17">
        <f t="shared" si="4"/>
        <v>7812999.19045</v>
      </c>
      <c r="D26" s="17">
        <f t="shared" si="5"/>
        <v>55000</v>
      </c>
      <c r="E26" s="17">
        <f t="shared" si="6"/>
        <v>7867999.19045</v>
      </c>
      <c r="F26" s="17">
        <f>'[1]anexa rectif.noi2004'!H26</f>
        <v>7656359.19045</v>
      </c>
      <c r="G26" s="17">
        <f t="shared" si="7"/>
        <v>27368.809550000355</v>
      </c>
      <c r="H26" s="17">
        <v>55000</v>
      </c>
      <c r="I26" s="17">
        <f>'[1]calculat cu noi. nou'!M59</f>
        <v>7683728</v>
      </c>
      <c r="J26" s="17">
        <f t="shared" si="8"/>
        <v>7711359.19045</v>
      </c>
      <c r="K26" s="18">
        <f>'[1]anexa initiala'!E107</f>
        <v>156640</v>
      </c>
      <c r="L26" s="18"/>
      <c r="M26" s="17">
        <f t="shared" si="9"/>
        <v>156640</v>
      </c>
    </row>
    <row r="27" spans="1:13" ht="12.75">
      <c r="A27" s="11">
        <v>12</v>
      </c>
      <c r="B27" s="16" t="s">
        <v>32</v>
      </c>
      <c r="C27" s="17">
        <f t="shared" si="4"/>
        <v>6942639.492099999</v>
      </c>
      <c r="D27" s="17">
        <f t="shared" si="5"/>
        <v>-41123</v>
      </c>
      <c r="E27" s="17">
        <f t="shared" si="6"/>
        <v>6901516.492099999</v>
      </c>
      <c r="F27" s="17">
        <f>'[1]anexa rectif.noi2004'!H27</f>
        <v>6922593.492099999</v>
      </c>
      <c r="G27" s="17">
        <f t="shared" si="7"/>
        <v>-88330.49209999945</v>
      </c>
      <c r="H27" s="17">
        <v>-41123</v>
      </c>
      <c r="I27" s="17">
        <f>'[1]calculat cu noi. nou'!M60</f>
        <v>6834263</v>
      </c>
      <c r="J27" s="17">
        <f t="shared" si="8"/>
        <v>6881470.492099999</v>
      </c>
      <c r="K27" s="18">
        <f>'[1]anexa initiala'!E29</f>
        <v>20046</v>
      </c>
      <c r="L27" s="18"/>
      <c r="M27" s="17">
        <f t="shared" si="9"/>
        <v>20046</v>
      </c>
    </row>
    <row r="28" spans="1:13" ht="12.75">
      <c r="A28" s="11">
        <v>13</v>
      </c>
      <c r="B28" s="16" t="s">
        <v>33</v>
      </c>
      <c r="C28" s="17">
        <f t="shared" si="4"/>
        <v>9227729.24395</v>
      </c>
      <c r="D28" s="17">
        <f t="shared" si="5"/>
        <v>-505000</v>
      </c>
      <c r="E28" s="17">
        <f t="shared" si="6"/>
        <v>8722729.24395</v>
      </c>
      <c r="F28" s="17">
        <f>'[1]anexa rectif.noi2004'!H28</f>
        <v>9103722.24395</v>
      </c>
      <c r="G28" s="17">
        <f t="shared" si="7"/>
        <v>-29398.243950000033</v>
      </c>
      <c r="H28" s="17">
        <v>-505000</v>
      </c>
      <c r="I28" s="17">
        <f>'[1]calculat cu noi. nou'!M61</f>
        <v>9074324</v>
      </c>
      <c r="J28" s="17">
        <f t="shared" si="8"/>
        <v>8598722.24395</v>
      </c>
      <c r="K28" s="18">
        <f>'[1]anexa initiala'!E30</f>
        <v>124007</v>
      </c>
      <c r="L28" s="18"/>
      <c r="M28" s="17">
        <f t="shared" si="9"/>
        <v>124007</v>
      </c>
    </row>
    <row r="29" spans="1:13" ht="12.75">
      <c r="A29" s="11">
        <v>14</v>
      </c>
      <c r="B29" s="16" t="s">
        <v>34</v>
      </c>
      <c r="C29" s="17">
        <f t="shared" si="4"/>
        <v>6986931.01925</v>
      </c>
      <c r="D29" s="17">
        <f t="shared" si="5"/>
        <v>-369249</v>
      </c>
      <c r="E29" s="17">
        <f t="shared" si="6"/>
        <v>6617682.01925</v>
      </c>
      <c r="F29" s="17">
        <f>'[1]anexa rectif.noi2004'!H29</f>
        <v>6856398.01925</v>
      </c>
      <c r="G29" s="17">
        <f t="shared" si="7"/>
        <v>-381260.0192499999</v>
      </c>
      <c r="H29" s="17">
        <v>-369249</v>
      </c>
      <c r="I29" s="17">
        <f>'[1]calculat cu noi. nou'!M62</f>
        <v>6475138</v>
      </c>
      <c r="J29" s="17">
        <f t="shared" si="8"/>
        <v>6487149.01925</v>
      </c>
      <c r="K29" s="18">
        <f>'[1]anexa initiala'!E31</f>
        <v>130533</v>
      </c>
      <c r="L29" s="18"/>
      <c r="M29" s="17">
        <f t="shared" si="9"/>
        <v>130533</v>
      </c>
    </row>
    <row r="30" spans="1:13" ht="12.75">
      <c r="A30" s="11">
        <v>15</v>
      </c>
      <c r="B30" s="16" t="s">
        <v>35</v>
      </c>
      <c r="C30" s="17">
        <f t="shared" si="4"/>
        <v>4346736.661</v>
      </c>
      <c r="D30" s="17">
        <f t="shared" si="5"/>
        <v>80000</v>
      </c>
      <c r="E30" s="17">
        <f t="shared" si="6"/>
        <v>4426736.661</v>
      </c>
      <c r="F30" s="17">
        <f>'[1]anexa rectif.noi2004'!H30</f>
        <v>4309441.661</v>
      </c>
      <c r="G30" s="17">
        <f t="shared" si="7"/>
        <v>-2316.661000000313</v>
      </c>
      <c r="H30" s="17">
        <v>80000</v>
      </c>
      <c r="I30" s="17">
        <f>'[1]calculat cu noi. nou'!M63</f>
        <v>4307125</v>
      </c>
      <c r="J30" s="17">
        <f t="shared" si="8"/>
        <v>4389441.661</v>
      </c>
      <c r="K30" s="18">
        <f>'[1]anexa initiala'!E32</f>
        <v>37295</v>
      </c>
      <c r="L30" s="18"/>
      <c r="M30" s="17">
        <f t="shared" si="9"/>
        <v>37295</v>
      </c>
    </row>
    <row r="31" spans="1:13" ht="12.75">
      <c r="A31" s="11">
        <v>16</v>
      </c>
      <c r="B31" s="16" t="s">
        <v>36</v>
      </c>
      <c r="C31" s="17">
        <f t="shared" si="4"/>
        <v>3912304.97885</v>
      </c>
      <c r="D31" s="17">
        <f t="shared" si="5"/>
        <v>-29693.978850000072</v>
      </c>
      <c r="E31" s="17">
        <f t="shared" si="6"/>
        <v>3882611</v>
      </c>
      <c r="F31" s="17">
        <f>'[1]anexa rectif.noi2004'!H31</f>
        <v>3787831.97885</v>
      </c>
      <c r="G31" s="17">
        <f t="shared" si="7"/>
        <v>-29693.978850000072</v>
      </c>
      <c r="H31" s="17">
        <f>G31</f>
        <v>-29693.978850000072</v>
      </c>
      <c r="I31" s="17">
        <f>'[1]calculat cu noi. nou'!M64</f>
        <v>3758138</v>
      </c>
      <c r="J31" s="17">
        <f t="shared" si="8"/>
        <v>3758138</v>
      </c>
      <c r="K31" s="18">
        <f>'[1]anexa initiala'!E33</f>
        <v>124473</v>
      </c>
      <c r="L31" s="18"/>
      <c r="M31" s="17">
        <f t="shared" si="9"/>
        <v>124473</v>
      </c>
    </row>
    <row r="32" spans="1:13" ht="12.75">
      <c r="A32" s="11">
        <v>17</v>
      </c>
      <c r="B32" s="16" t="s">
        <v>37</v>
      </c>
      <c r="C32" s="17">
        <f t="shared" si="4"/>
        <v>2967365.196</v>
      </c>
      <c r="D32" s="17">
        <f t="shared" si="5"/>
        <v>0</v>
      </c>
      <c r="E32" s="17">
        <f t="shared" si="6"/>
        <v>2967365.196</v>
      </c>
      <c r="F32" s="17">
        <f>'[1]anexa rectif.noi2004'!H32</f>
        <v>2925408.196</v>
      </c>
      <c r="G32" s="17">
        <f t="shared" si="7"/>
        <v>3054.8040000000037</v>
      </c>
      <c r="H32" s="17">
        <v>0</v>
      </c>
      <c r="I32" s="17">
        <f>'[1]calculat cu noi. nou'!M65</f>
        <v>2928463</v>
      </c>
      <c r="J32" s="17">
        <f t="shared" si="8"/>
        <v>2925408.196</v>
      </c>
      <c r="K32" s="18">
        <f>'[1]anexa initiala'!E34</f>
        <v>41957</v>
      </c>
      <c r="L32" s="18"/>
      <c r="M32" s="17">
        <f t="shared" si="9"/>
        <v>41957</v>
      </c>
    </row>
    <row r="33" spans="1:13" ht="12.75">
      <c r="A33" s="11">
        <v>18</v>
      </c>
      <c r="B33" s="16" t="s">
        <v>38</v>
      </c>
      <c r="C33" s="17">
        <f t="shared" si="4"/>
        <v>7711296.762800001</v>
      </c>
      <c r="D33" s="17">
        <f t="shared" si="5"/>
        <v>-438206</v>
      </c>
      <c r="E33" s="17">
        <f t="shared" si="6"/>
        <v>7273090.762800001</v>
      </c>
      <c r="F33" s="17">
        <f>'[1]anexa rectif.noi2004'!H33</f>
        <v>7499646.762800001</v>
      </c>
      <c r="G33" s="17">
        <f t="shared" si="7"/>
        <v>-455891.7628000006</v>
      </c>
      <c r="H33" s="17">
        <v>-438206</v>
      </c>
      <c r="I33" s="17">
        <f>'[1]calculat cu noi. nou'!M66</f>
        <v>7043755</v>
      </c>
      <c r="J33" s="17">
        <f t="shared" si="8"/>
        <v>7061440.762800001</v>
      </c>
      <c r="K33" s="18">
        <f>'[1]anexa initiala'!E35</f>
        <v>211650</v>
      </c>
      <c r="L33" s="18"/>
      <c r="M33" s="17">
        <f t="shared" si="9"/>
        <v>211650</v>
      </c>
    </row>
    <row r="34" spans="1:13" ht="12.75">
      <c r="A34" s="11">
        <v>19</v>
      </c>
      <c r="B34" s="16" t="s">
        <v>39</v>
      </c>
      <c r="C34" s="17">
        <f t="shared" si="4"/>
        <v>9593405.457600001</v>
      </c>
      <c r="D34" s="17">
        <f t="shared" si="5"/>
        <v>-135272</v>
      </c>
      <c r="E34" s="17">
        <f t="shared" si="6"/>
        <v>9458133.457600001</v>
      </c>
      <c r="F34" s="17">
        <f>'[1]anexa rectif.noi2004'!H34</f>
        <v>9523693.457600001</v>
      </c>
      <c r="G34" s="17">
        <f t="shared" si="7"/>
        <v>-147727.45760000125</v>
      </c>
      <c r="H34" s="17">
        <v>-135272</v>
      </c>
      <c r="I34" s="17">
        <f>'[1]calculat cu noi. nou'!M67</f>
        <v>9375966</v>
      </c>
      <c r="J34" s="17">
        <f t="shared" si="8"/>
        <v>9388421.457600001</v>
      </c>
      <c r="K34" s="18">
        <f>'[1]anexa initiala'!E36</f>
        <v>69712</v>
      </c>
      <c r="L34" s="18"/>
      <c r="M34" s="17">
        <f t="shared" si="9"/>
        <v>69712</v>
      </c>
    </row>
    <row r="35" spans="1:13" ht="12.75">
      <c r="A35" s="11">
        <v>20</v>
      </c>
      <c r="B35" s="16" t="s">
        <v>40</v>
      </c>
      <c r="C35" s="17">
        <f t="shared" si="4"/>
        <v>6208498.0475</v>
      </c>
      <c r="D35" s="17">
        <f t="shared" si="5"/>
        <v>216362</v>
      </c>
      <c r="E35" s="17">
        <f t="shared" si="6"/>
        <v>6424860.0475</v>
      </c>
      <c r="F35" s="17">
        <f>'[1]anexa rectif.noi2004'!H35</f>
        <v>6097545.0475</v>
      </c>
      <c r="G35" s="17">
        <f t="shared" si="7"/>
        <v>-184432.04750000034</v>
      </c>
      <c r="H35" s="17">
        <v>216362</v>
      </c>
      <c r="I35" s="17">
        <f>'[1]calculat cu noi. nou'!M68</f>
        <v>5913113</v>
      </c>
      <c r="J35" s="17">
        <f t="shared" si="8"/>
        <v>6313907.0475</v>
      </c>
      <c r="K35" s="18">
        <f>'[1]anexa initiala'!E37</f>
        <v>110953</v>
      </c>
      <c r="L35" s="18"/>
      <c r="M35" s="17">
        <f t="shared" si="9"/>
        <v>110953</v>
      </c>
    </row>
    <row r="36" spans="1:13" ht="12.75">
      <c r="A36" s="11">
        <v>21</v>
      </c>
      <c r="B36" s="16" t="s">
        <v>41</v>
      </c>
      <c r="C36" s="17">
        <f t="shared" si="4"/>
        <v>4654463.2176</v>
      </c>
      <c r="D36" s="17">
        <f t="shared" si="5"/>
        <v>-59417.21760000009</v>
      </c>
      <c r="E36" s="17">
        <f t="shared" si="6"/>
        <v>4595046</v>
      </c>
      <c r="F36" s="17">
        <f>'[1]anexa rectif.noi2004'!H36</f>
        <v>4546773.2176</v>
      </c>
      <c r="G36" s="17">
        <f t="shared" si="7"/>
        <v>-59417.21760000009</v>
      </c>
      <c r="H36" s="17">
        <f>G36</f>
        <v>-59417.21760000009</v>
      </c>
      <c r="I36" s="17">
        <f>'[1]calculat cu noi. nou'!M69</f>
        <v>4487356</v>
      </c>
      <c r="J36" s="17">
        <f t="shared" si="8"/>
        <v>4487356</v>
      </c>
      <c r="K36" s="18">
        <f>'[1]anexa initiala'!E38</f>
        <v>107690</v>
      </c>
      <c r="L36" s="18"/>
      <c r="M36" s="17">
        <f t="shared" si="9"/>
        <v>107690</v>
      </c>
    </row>
    <row r="37" spans="1:13" ht="12.75">
      <c r="A37" s="11">
        <v>22</v>
      </c>
      <c r="B37" s="16" t="s">
        <v>42</v>
      </c>
      <c r="C37" s="17">
        <f t="shared" si="4"/>
        <v>1028479.2871000001</v>
      </c>
      <c r="D37" s="17">
        <f t="shared" si="5"/>
        <v>-12418</v>
      </c>
      <c r="E37" s="17">
        <f t="shared" si="6"/>
        <v>1016061.2871000001</v>
      </c>
      <c r="F37" s="17">
        <f>'[1]anexa rectif.noi2004'!H37</f>
        <v>1006568.2871000001</v>
      </c>
      <c r="G37" s="17">
        <f t="shared" si="7"/>
        <v>-18685.287100000074</v>
      </c>
      <c r="H37" s="17">
        <v>-12418</v>
      </c>
      <c r="I37" s="17">
        <f>'[1]calculat cu noi. nou'!M70</f>
        <v>987883</v>
      </c>
      <c r="J37" s="17">
        <f t="shared" si="8"/>
        <v>994150.2871000001</v>
      </c>
      <c r="K37" s="18">
        <f>'[1]anexa initiala'!E39</f>
        <v>21911</v>
      </c>
      <c r="L37" s="18"/>
      <c r="M37" s="17">
        <f t="shared" si="9"/>
        <v>21911</v>
      </c>
    </row>
    <row r="38" spans="1:13" ht="12.75">
      <c r="A38" s="11">
        <v>23</v>
      </c>
      <c r="B38" s="16" t="s">
        <v>43</v>
      </c>
      <c r="C38" s="17">
        <f t="shared" si="4"/>
        <v>6229297.898250001</v>
      </c>
      <c r="D38" s="17">
        <f t="shared" si="5"/>
        <v>-98688</v>
      </c>
      <c r="E38" s="17">
        <f t="shared" si="6"/>
        <v>6130609.898250001</v>
      </c>
      <c r="F38" s="17">
        <f>'[1]anexa rectif.noi2004'!H38</f>
        <v>6066130.898250001</v>
      </c>
      <c r="G38" s="17">
        <f t="shared" si="7"/>
        <v>-100021.89825000055</v>
      </c>
      <c r="H38" s="17">
        <v>-98688</v>
      </c>
      <c r="I38" s="17">
        <f>'[1]calculat cu noi. nou'!M71</f>
        <v>5966109</v>
      </c>
      <c r="J38" s="17">
        <f t="shared" si="8"/>
        <v>5967442.898250001</v>
      </c>
      <c r="K38" s="18">
        <f>'[1]anexa initiala'!E40</f>
        <v>163167</v>
      </c>
      <c r="L38" s="18"/>
      <c r="M38" s="17">
        <f t="shared" si="9"/>
        <v>163167</v>
      </c>
    </row>
    <row r="39" spans="1:13" ht="12.75">
      <c r="A39" s="11">
        <v>24</v>
      </c>
      <c r="B39" s="16" t="s">
        <v>44</v>
      </c>
      <c r="C39" s="17">
        <f t="shared" si="4"/>
        <v>3470341.47245</v>
      </c>
      <c r="D39" s="17">
        <f t="shared" si="5"/>
        <v>92089.52755000023</v>
      </c>
      <c r="E39" s="17">
        <f t="shared" si="6"/>
        <v>3562431</v>
      </c>
      <c r="F39" s="17">
        <f>'[1]anexa rectif.noi2004'!H39</f>
        <v>3444234.47245</v>
      </c>
      <c r="G39" s="17">
        <f t="shared" si="7"/>
        <v>92089.52755000023</v>
      </c>
      <c r="H39" s="17">
        <f>G39</f>
        <v>92089.52755000023</v>
      </c>
      <c r="I39" s="17">
        <f>'[1]calculat cu noi. nou'!M72</f>
        <v>3536324</v>
      </c>
      <c r="J39" s="17">
        <f t="shared" si="8"/>
        <v>3536324</v>
      </c>
      <c r="K39" s="18">
        <f>'[1]anexa initiala'!E41</f>
        <v>26107</v>
      </c>
      <c r="L39" s="18"/>
      <c r="M39" s="17">
        <f t="shared" si="9"/>
        <v>26107</v>
      </c>
    </row>
    <row r="40" spans="1:13" ht="12.75">
      <c r="A40" s="11">
        <v>25</v>
      </c>
      <c r="B40" s="16" t="s">
        <v>45</v>
      </c>
      <c r="C40" s="17">
        <f t="shared" si="4"/>
        <v>878089.15065</v>
      </c>
      <c r="D40" s="17">
        <f t="shared" si="5"/>
        <v>0</v>
      </c>
      <c r="E40" s="17">
        <f t="shared" si="6"/>
        <v>878089.15065</v>
      </c>
      <c r="F40" s="17">
        <f>'[1]anexa rectif.noi2004'!H40</f>
        <v>878089.15065</v>
      </c>
      <c r="G40" s="17">
        <f t="shared" si="7"/>
        <v>-7901.150649999967</v>
      </c>
      <c r="H40" s="17">
        <v>0</v>
      </c>
      <c r="I40" s="17">
        <f>'[1]calculat cu noi. nou'!M73</f>
        <v>870188</v>
      </c>
      <c r="J40" s="17">
        <f t="shared" si="8"/>
        <v>878089.15065</v>
      </c>
      <c r="K40" s="18">
        <v>0</v>
      </c>
      <c r="L40" s="18"/>
      <c r="M40" s="17">
        <f t="shared" si="9"/>
        <v>0</v>
      </c>
    </row>
    <row r="41" spans="1:13" ht="12.75">
      <c r="A41" s="11">
        <v>26</v>
      </c>
      <c r="B41" s="16" t="s">
        <v>46</v>
      </c>
      <c r="C41" s="17">
        <f t="shared" si="4"/>
        <v>1910326.4038999998</v>
      </c>
      <c r="D41" s="17">
        <f t="shared" si="5"/>
        <v>-49711</v>
      </c>
      <c r="E41" s="17">
        <f t="shared" si="6"/>
        <v>1860615.4038999998</v>
      </c>
      <c r="F41" s="17">
        <f>'[1]anexa rectif.noi2004'!H41</f>
        <v>1898205.4038999998</v>
      </c>
      <c r="G41" s="17">
        <f t="shared" si="7"/>
        <v>-56081.4038999998</v>
      </c>
      <c r="H41" s="17">
        <v>-49711</v>
      </c>
      <c r="I41" s="17">
        <f>'[1]calculat cu noi. nou'!M74</f>
        <v>1842124</v>
      </c>
      <c r="J41" s="17">
        <f t="shared" si="8"/>
        <v>1848494.4038999998</v>
      </c>
      <c r="K41" s="18">
        <f>'[1]anexa initiala'!E42</f>
        <v>12121</v>
      </c>
      <c r="L41" s="18"/>
      <c r="M41" s="17">
        <f t="shared" si="9"/>
        <v>12121</v>
      </c>
    </row>
    <row r="42" spans="1:13" ht="12.75">
      <c r="A42" s="11">
        <v>27</v>
      </c>
      <c r="B42" s="16" t="s">
        <v>47</v>
      </c>
      <c r="C42" s="17">
        <f t="shared" si="4"/>
        <v>2758344.0976</v>
      </c>
      <c r="D42" s="17">
        <f t="shared" si="5"/>
        <v>-42314</v>
      </c>
      <c r="E42" s="17">
        <f t="shared" si="6"/>
        <v>2716030.0976</v>
      </c>
      <c r="F42" s="17">
        <f>'[1]anexa rectif.noi2004'!H42</f>
        <v>2737832.0976</v>
      </c>
      <c r="G42" s="17">
        <f t="shared" si="7"/>
        <v>-41810.09759999998</v>
      </c>
      <c r="H42" s="17">
        <v>-42314</v>
      </c>
      <c r="I42" s="17">
        <f>'[1]calculat cu noi. nou'!M75</f>
        <v>2696022</v>
      </c>
      <c r="J42" s="17">
        <f t="shared" si="8"/>
        <v>2695518.0976</v>
      </c>
      <c r="K42" s="18">
        <f>'[1]anexa initiala'!E43</f>
        <v>20512</v>
      </c>
      <c r="L42" s="18"/>
      <c r="M42" s="17">
        <f t="shared" si="9"/>
        <v>20512</v>
      </c>
    </row>
    <row r="43" spans="1:13" ht="12.75">
      <c r="A43" s="11">
        <v>28</v>
      </c>
      <c r="B43" s="16" t="s">
        <v>48</v>
      </c>
      <c r="C43" s="17">
        <f t="shared" si="4"/>
        <v>3470143.07725</v>
      </c>
      <c r="D43" s="17">
        <f t="shared" si="5"/>
        <v>63000</v>
      </c>
      <c r="E43" s="17">
        <f t="shared" si="6"/>
        <v>3533143.07725</v>
      </c>
      <c r="F43" s="17">
        <f>'[1]anexa rectif.noi2004'!H43</f>
        <v>3462218.07725</v>
      </c>
      <c r="G43" s="17">
        <f t="shared" si="7"/>
        <v>30195.92274999991</v>
      </c>
      <c r="H43" s="17">
        <v>63000</v>
      </c>
      <c r="I43" s="17">
        <f>'[1]calculat cu noi. nou'!M76</f>
        <v>3492414</v>
      </c>
      <c r="J43" s="17">
        <f t="shared" si="8"/>
        <v>3525218.07725</v>
      </c>
      <c r="K43" s="18">
        <f>'[1]anexa initiala'!E44</f>
        <v>7925</v>
      </c>
      <c r="L43" s="18"/>
      <c r="M43" s="17">
        <f t="shared" si="9"/>
        <v>7925</v>
      </c>
    </row>
    <row r="44" spans="1:13" ht="12.75">
      <c r="A44" s="11">
        <v>29</v>
      </c>
      <c r="B44" s="16" t="s">
        <v>49</v>
      </c>
      <c r="C44" s="17">
        <f t="shared" si="4"/>
        <v>6161180.364800001</v>
      </c>
      <c r="D44" s="17">
        <f t="shared" si="5"/>
        <v>140000</v>
      </c>
      <c r="E44" s="17">
        <f t="shared" si="6"/>
        <v>6301180.364800001</v>
      </c>
      <c r="F44" s="17">
        <f>'[1]anexa rectif.noi2004'!H44</f>
        <v>6089387.364800001</v>
      </c>
      <c r="G44" s="17">
        <f t="shared" si="7"/>
        <v>113491.63519999944</v>
      </c>
      <c r="H44" s="17">
        <v>140000</v>
      </c>
      <c r="I44" s="17">
        <f>'[1]calculat cu noi. nou'!M77</f>
        <v>6202879</v>
      </c>
      <c r="J44" s="17">
        <f t="shared" si="8"/>
        <v>6229387.364800001</v>
      </c>
      <c r="K44" s="18">
        <f>'[1]anexa initiala'!E45</f>
        <v>71793</v>
      </c>
      <c r="L44" s="18"/>
      <c r="M44" s="17">
        <f t="shared" si="9"/>
        <v>71793</v>
      </c>
    </row>
    <row r="45" spans="1:13" ht="12.75">
      <c r="A45" s="11">
        <v>30</v>
      </c>
      <c r="B45" s="16" t="s">
        <v>50</v>
      </c>
      <c r="C45" s="17">
        <f t="shared" si="4"/>
        <v>9006336.6422</v>
      </c>
      <c r="D45" s="17">
        <f t="shared" si="5"/>
        <v>-67718</v>
      </c>
      <c r="E45" s="17">
        <f t="shared" si="6"/>
        <v>8938618.6422</v>
      </c>
      <c r="F45" s="17">
        <f>'[1]anexa rectif.noi2004'!H45</f>
        <v>8817995.6422</v>
      </c>
      <c r="G45" s="17">
        <f t="shared" si="7"/>
        <v>-70622.64220000058</v>
      </c>
      <c r="H45" s="17">
        <v>-67718</v>
      </c>
      <c r="I45" s="17">
        <f>'[1]calculat cu noi. nou'!M78</f>
        <v>8747373</v>
      </c>
      <c r="J45" s="17">
        <f t="shared" si="8"/>
        <v>8750277.6422</v>
      </c>
      <c r="K45" s="18">
        <f>'[1]anexa initiala'!E46</f>
        <v>188341</v>
      </c>
      <c r="L45" s="18"/>
      <c r="M45" s="17">
        <f t="shared" si="9"/>
        <v>188341</v>
      </c>
    </row>
    <row r="46" spans="1:13" ht="12.75">
      <c r="A46" s="11">
        <v>31</v>
      </c>
      <c r="B46" s="16" t="s">
        <v>51</v>
      </c>
      <c r="C46" s="17">
        <f t="shared" si="4"/>
        <v>4744073.58995</v>
      </c>
      <c r="D46" s="17">
        <f t="shared" si="5"/>
        <v>18365</v>
      </c>
      <c r="E46" s="17">
        <f t="shared" si="6"/>
        <v>4762438.58995</v>
      </c>
      <c r="F46" s="17">
        <f>'[1]anexa rectif.noi2004'!H46</f>
        <v>4744073.58995</v>
      </c>
      <c r="G46" s="17">
        <f t="shared" si="7"/>
        <v>-15250.589949999936</v>
      </c>
      <c r="H46" s="17">
        <v>18365</v>
      </c>
      <c r="I46" s="17">
        <f>'[1]calculat cu noi. nou'!M79</f>
        <v>4728823</v>
      </c>
      <c r="J46" s="17">
        <f t="shared" si="8"/>
        <v>4762438.58995</v>
      </c>
      <c r="K46" s="18">
        <f>'[1]anexa initiala'!E47</f>
        <v>0</v>
      </c>
      <c r="L46" s="18"/>
      <c r="M46" s="17">
        <f t="shared" si="9"/>
        <v>0</v>
      </c>
    </row>
    <row r="47" spans="1:13" ht="12.75">
      <c r="A47" s="11">
        <v>32</v>
      </c>
      <c r="B47" s="16" t="s">
        <v>52</v>
      </c>
      <c r="C47" s="17">
        <f t="shared" si="4"/>
        <v>1366112.4737500001</v>
      </c>
      <c r="D47" s="17">
        <f t="shared" si="5"/>
        <v>0</v>
      </c>
      <c r="E47" s="17">
        <f t="shared" si="6"/>
        <v>1366112.4737500001</v>
      </c>
      <c r="F47" s="17">
        <f>'[1]anexa rectif.noi2004'!H47</f>
        <v>1313433.4737500001</v>
      </c>
      <c r="G47" s="17">
        <f t="shared" si="7"/>
        <v>-6044.473750000121</v>
      </c>
      <c r="H47" s="17">
        <v>0</v>
      </c>
      <c r="I47" s="17">
        <f>'[1]calculat cu noi. nou'!M80</f>
        <v>1307389</v>
      </c>
      <c r="J47" s="17">
        <f t="shared" si="8"/>
        <v>1313433.4737500001</v>
      </c>
      <c r="K47" s="18">
        <f>'[1]anexa initiala'!E48</f>
        <v>52679</v>
      </c>
      <c r="L47" s="18"/>
      <c r="M47" s="17">
        <f t="shared" si="9"/>
        <v>52679</v>
      </c>
    </row>
    <row r="48" spans="1:13" ht="12.75">
      <c r="A48" s="11">
        <v>33</v>
      </c>
      <c r="B48" s="16" t="s">
        <v>53</v>
      </c>
      <c r="C48" s="17">
        <f t="shared" si="4"/>
        <v>2557186.20385</v>
      </c>
      <c r="D48" s="17">
        <f t="shared" si="5"/>
        <v>60000</v>
      </c>
      <c r="E48" s="17">
        <f t="shared" si="6"/>
        <v>2617186.20385</v>
      </c>
      <c r="F48" s="17">
        <f>'[1]anexa rectif.noi2004'!H48</f>
        <v>2557186.20385</v>
      </c>
      <c r="G48" s="17">
        <f t="shared" si="7"/>
        <v>37948.796149999835</v>
      </c>
      <c r="H48" s="17">
        <v>60000</v>
      </c>
      <c r="I48" s="17">
        <f>'[1]calculat cu noi. nou'!M81</f>
        <v>2595135</v>
      </c>
      <c r="J48" s="17">
        <f t="shared" si="8"/>
        <v>2617186.20385</v>
      </c>
      <c r="K48" s="18">
        <f>'[1]anexa initiala'!E49</f>
        <v>0</v>
      </c>
      <c r="L48" s="18"/>
      <c r="M48" s="17">
        <f t="shared" si="9"/>
        <v>0</v>
      </c>
    </row>
    <row r="49" spans="1:13" ht="12.75">
      <c r="A49" s="11">
        <v>34</v>
      </c>
      <c r="B49" s="16" t="s">
        <v>54</v>
      </c>
      <c r="C49" s="17">
        <f t="shared" si="4"/>
        <v>2769573.7005</v>
      </c>
      <c r="D49" s="17">
        <f t="shared" si="5"/>
        <v>-21786.700499999803</v>
      </c>
      <c r="E49" s="17">
        <f t="shared" si="6"/>
        <v>2747787</v>
      </c>
      <c r="F49" s="17">
        <f>'[1]anexa rectif.noi2004'!H49</f>
        <v>2699178.7005</v>
      </c>
      <c r="G49" s="17">
        <f t="shared" si="7"/>
        <v>-21786.700499999803</v>
      </c>
      <c r="H49" s="17">
        <f>G49</f>
        <v>-21786.700499999803</v>
      </c>
      <c r="I49" s="17">
        <f>'[1]calculat cu noi. nou'!M82</f>
        <v>2677392</v>
      </c>
      <c r="J49" s="17">
        <f t="shared" si="8"/>
        <v>2677392</v>
      </c>
      <c r="K49" s="18">
        <f>'[1]anexa initiala'!E50</f>
        <v>70395</v>
      </c>
      <c r="L49" s="18"/>
      <c r="M49" s="17">
        <f t="shared" si="9"/>
        <v>70395</v>
      </c>
    </row>
    <row r="50" spans="1:13" ht="12.75">
      <c r="A50" s="11">
        <v>35</v>
      </c>
      <c r="B50" s="16" t="s">
        <v>55</v>
      </c>
      <c r="C50" s="17">
        <f t="shared" si="4"/>
        <v>1187137.4342</v>
      </c>
      <c r="D50" s="17">
        <f t="shared" si="5"/>
        <v>-1914</v>
      </c>
      <c r="E50" s="17">
        <f t="shared" si="6"/>
        <v>1185223.4342</v>
      </c>
      <c r="F50" s="17">
        <f>'[1]anexa rectif.noi2004'!H50</f>
        <v>1168122.4342</v>
      </c>
      <c r="G50" s="17">
        <f t="shared" si="7"/>
        <v>-1916.4342000000179</v>
      </c>
      <c r="H50" s="17">
        <v>-1914</v>
      </c>
      <c r="I50" s="17">
        <f>'[1]calculat cu noi. nou'!M83</f>
        <v>1166206</v>
      </c>
      <c r="J50" s="17">
        <f t="shared" si="8"/>
        <v>1166208.4342</v>
      </c>
      <c r="K50" s="18">
        <v>19015</v>
      </c>
      <c r="L50" s="18"/>
      <c r="M50" s="17">
        <f t="shared" si="9"/>
        <v>19015</v>
      </c>
    </row>
    <row r="51" spans="1:13" ht="12.75">
      <c r="A51" s="11">
        <v>36</v>
      </c>
      <c r="B51" s="16" t="s">
        <v>56</v>
      </c>
      <c r="C51" s="17">
        <f t="shared" si="4"/>
        <v>1262970.1118499998</v>
      </c>
      <c r="D51" s="17">
        <f t="shared" si="5"/>
        <v>40000</v>
      </c>
      <c r="E51" s="17">
        <f t="shared" si="6"/>
        <v>1302970.1118499998</v>
      </c>
      <c r="F51" s="17">
        <f>'[1]anexa rectif.noi2004'!H51</f>
        <v>1258308.1118499998</v>
      </c>
      <c r="G51" s="17">
        <f t="shared" si="7"/>
        <v>26203.888150000246</v>
      </c>
      <c r="H51" s="17">
        <v>40000</v>
      </c>
      <c r="I51" s="17">
        <f>'[1]calculat cu noi. nou'!M84</f>
        <v>1284512</v>
      </c>
      <c r="J51" s="17">
        <f t="shared" si="8"/>
        <v>1298308.1118499998</v>
      </c>
      <c r="K51" s="18">
        <f>'[1]anexa initiala'!E51</f>
        <v>4662</v>
      </c>
      <c r="L51" s="18"/>
      <c r="M51" s="17">
        <f t="shared" si="9"/>
        <v>4662</v>
      </c>
    </row>
    <row r="52" spans="1:13" ht="12.75">
      <c r="A52" s="11">
        <v>37</v>
      </c>
      <c r="B52" s="16" t="s">
        <v>57</v>
      </c>
      <c r="C52" s="17">
        <f t="shared" si="4"/>
        <v>4385753.6191</v>
      </c>
      <c r="D52" s="17">
        <f t="shared" si="5"/>
        <v>-54522</v>
      </c>
      <c r="E52" s="17">
        <f t="shared" si="6"/>
        <v>4331231.6191</v>
      </c>
      <c r="F52" s="17">
        <f>'[1]anexa rectif.noi2004'!H52</f>
        <v>4382023.6191</v>
      </c>
      <c r="G52" s="17">
        <f t="shared" si="7"/>
        <v>-48467.61909999978</v>
      </c>
      <c r="H52" s="17">
        <v>-54522</v>
      </c>
      <c r="I52" s="17">
        <f>'[1]calculat cu noi. nou'!M85</f>
        <v>4333556</v>
      </c>
      <c r="J52" s="17">
        <f t="shared" si="8"/>
        <v>4327501.6191</v>
      </c>
      <c r="K52" s="18">
        <f>'[1]anexa initiala'!E52</f>
        <v>3730</v>
      </c>
      <c r="L52" s="18"/>
      <c r="M52" s="17">
        <f t="shared" si="9"/>
        <v>3730</v>
      </c>
    </row>
    <row r="53" spans="1:13" ht="12.75">
      <c r="A53" s="11">
        <v>38</v>
      </c>
      <c r="B53" s="16" t="s">
        <v>58</v>
      </c>
      <c r="C53" s="17">
        <f t="shared" si="4"/>
        <v>2194579.61515</v>
      </c>
      <c r="D53" s="17">
        <f t="shared" si="5"/>
        <v>-117727</v>
      </c>
      <c r="E53" s="17">
        <f t="shared" si="6"/>
        <v>2076852.61515</v>
      </c>
      <c r="F53" s="17">
        <f>'[1]anexa rectif.noi2004'!H53</f>
        <v>2171269.61515</v>
      </c>
      <c r="G53" s="17">
        <f t="shared" si="7"/>
        <v>-138257.61514999997</v>
      </c>
      <c r="H53" s="17">
        <v>-117727</v>
      </c>
      <c r="I53" s="17">
        <f>'[1]calculat cu noi. nou'!M86</f>
        <v>2033012</v>
      </c>
      <c r="J53" s="17">
        <f t="shared" si="8"/>
        <v>2053542.61515</v>
      </c>
      <c r="K53" s="18">
        <f>'[1]anexa initiala'!E53</f>
        <v>23310</v>
      </c>
      <c r="L53" s="18"/>
      <c r="M53" s="17">
        <f t="shared" si="9"/>
        <v>23310</v>
      </c>
    </row>
    <row r="54" spans="1:13" ht="12.75">
      <c r="A54" s="11">
        <v>39</v>
      </c>
      <c r="B54" s="16" t="s">
        <v>59</v>
      </c>
      <c r="C54" s="17">
        <f t="shared" si="4"/>
        <v>6026013.089949999</v>
      </c>
      <c r="D54" s="17">
        <f t="shared" si="5"/>
        <v>-13000</v>
      </c>
      <c r="E54" s="17">
        <f t="shared" si="6"/>
        <v>6013013.089949999</v>
      </c>
      <c r="F54" s="17">
        <f>'[1]anexa rectif.noi2004'!H54</f>
        <v>5963544.089949999</v>
      </c>
      <c r="G54" s="17">
        <f t="shared" si="7"/>
        <v>2866.9100500009954</v>
      </c>
      <c r="H54" s="17">
        <v>-13000</v>
      </c>
      <c r="I54" s="17">
        <f>'[1]calculat cu noi. nou'!M87</f>
        <v>5966411</v>
      </c>
      <c r="J54" s="17">
        <f t="shared" si="8"/>
        <v>5950544.089949999</v>
      </c>
      <c r="K54" s="18">
        <f>'[1]anexa initiala'!E54</f>
        <v>62469</v>
      </c>
      <c r="L54" s="18"/>
      <c r="M54" s="17">
        <f t="shared" si="9"/>
        <v>62469</v>
      </c>
    </row>
    <row r="55" spans="1:13" ht="12.75">
      <c r="A55" s="11">
        <v>40</v>
      </c>
      <c r="B55" s="16" t="s">
        <v>60</v>
      </c>
      <c r="C55" s="17">
        <f t="shared" si="4"/>
        <v>2067914.94115</v>
      </c>
      <c r="D55" s="17">
        <f t="shared" si="5"/>
        <v>-19581.941150000086</v>
      </c>
      <c r="E55" s="17">
        <f t="shared" si="6"/>
        <v>2048333</v>
      </c>
      <c r="F55" s="17">
        <f>'[1]anexa rectif.noi2004'!H55</f>
        <v>2065583.94115</v>
      </c>
      <c r="G55" s="17">
        <f t="shared" si="7"/>
        <v>-19581.941150000086</v>
      </c>
      <c r="H55" s="17">
        <f>G55</f>
        <v>-19581.941150000086</v>
      </c>
      <c r="I55" s="17">
        <f>'[1]calculat cu noi. nou'!M88</f>
        <v>2046002</v>
      </c>
      <c r="J55" s="17">
        <f t="shared" si="8"/>
        <v>2046002</v>
      </c>
      <c r="K55" s="18">
        <f>'[1]anexa initiala'!E55</f>
        <v>2331</v>
      </c>
      <c r="L55" s="18"/>
      <c r="M55" s="17">
        <f t="shared" si="9"/>
        <v>2331</v>
      </c>
    </row>
    <row r="56" spans="1:13" ht="12.75">
      <c r="A56" s="11">
        <v>41</v>
      </c>
      <c r="B56" s="16" t="s">
        <v>61</v>
      </c>
      <c r="C56" s="17">
        <f t="shared" si="4"/>
        <v>2751191.0261999997</v>
      </c>
      <c r="D56" s="17">
        <f t="shared" si="5"/>
        <v>-19472</v>
      </c>
      <c r="E56" s="17">
        <f t="shared" si="6"/>
        <v>2731719.0261999997</v>
      </c>
      <c r="F56" s="17">
        <f>'[1]anexa rectif.noi2004'!H56</f>
        <v>2716227.0261999997</v>
      </c>
      <c r="G56" s="17">
        <f t="shared" si="7"/>
        <v>-19112.02619999973</v>
      </c>
      <c r="H56" s="17">
        <v>-19472</v>
      </c>
      <c r="I56" s="17">
        <f>'[1]calculat cu noi. nou'!M89</f>
        <v>2697115</v>
      </c>
      <c r="J56" s="17">
        <f t="shared" si="8"/>
        <v>2696755.0261999997</v>
      </c>
      <c r="K56" s="18">
        <f>'[1]anexa initiala'!E56</f>
        <v>34964</v>
      </c>
      <c r="L56" s="18"/>
      <c r="M56" s="17">
        <f t="shared" si="9"/>
        <v>34964</v>
      </c>
    </row>
    <row r="57" spans="1:13" ht="12.75">
      <c r="A57" s="11">
        <v>42</v>
      </c>
      <c r="B57" s="16" t="s">
        <v>62</v>
      </c>
      <c r="C57" s="17">
        <f t="shared" si="4"/>
        <v>6838581.56905</v>
      </c>
      <c r="D57" s="17">
        <f t="shared" si="5"/>
        <v>-109874</v>
      </c>
      <c r="E57" s="17">
        <f t="shared" si="6"/>
        <v>6728707.56905</v>
      </c>
      <c r="F57" s="17">
        <f>'[1]anexa rectif.noi2004'!H57</f>
        <v>6838581.56905</v>
      </c>
      <c r="G57" s="17">
        <f t="shared" si="7"/>
        <v>-106480.56905000005</v>
      </c>
      <c r="H57" s="17">
        <v>-109874</v>
      </c>
      <c r="I57" s="17">
        <f>'[1]calculat cu noi. nou'!M90</f>
        <v>6732101</v>
      </c>
      <c r="J57" s="17">
        <f t="shared" si="8"/>
        <v>6728707.56905</v>
      </c>
      <c r="K57" s="18">
        <f>'[1]anexa initiala'!E57</f>
        <v>0</v>
      </c>
      <c r="L57" s="18"/>
      <c r="M57" s="17">
        <f t="shared" si="9"/>
        <v>0</v>
      </c>
    </row>
    <row r="58" spans="1:13" ht="12.75">
      <c r="A58" s="11">
        <v>43</v>
      </c>
      <c r="B58" s="16" t="s">
        <v>63</v>
      </c>
      <c r="C58" s="17">
        <f t="shared" si="4"/>
        <v>9461305.85405</v>
      </c>
      <c r="D58" s="17">
        <f t="shared" si="5"/>
        <v>300000</v>
      </c>
      <c r="E58" s="17">
        <f t="shared" si="6"/>
        <v>9761305.85405</v>
      </c>
      <c r="F58" s="17">
        <f>'[1]anexa rectif.noi2004'!H58</f>
        <v>9367267.85405</v>
      </c>
      <c r="G58" s="17">
        <f t="shared" si="7"/>
        <v>809298.1459500007</v>
      </c>
      <c r="H58" s="17">
        <v>300000</v>
      </c>
      <c r="I58" s="17">
        <f>'[1]calculat cu noi. nou'!M91</f>
        <v>10176566</v>
      </c>
      <c r="J58" s="17">
        <f t="shared" si="8"/>
        <v>9667267.85405</v>
      </c>
      <c r="K58" s="18">
        <f>'[1]anexa initiala'!E58</f>
        <v>94038</v>
      </c>
      <c r="L58" s="18"/>
      <c r="M58" s="17">
        <f t="shared" si="9"/>
        <v>94038</v>
      </c>
    </row>
    <row r="59" spans="1:13" ht="12.75">
      <c r="A59" s="11">
        <v>44</v>
      </c>
      <c r="B59" s="16" t="s">
        <v>64</v>
      </c>
      <c r="C59" s="17">
        <f t="shared" si="4"/>
        <v>5377150.1508</v>
      </c>
      <c r="D59" s="17">
        <f t="shared" si="5"/>
        <v>-70892</v>
      </c>
      <c r="E59" s="17">
        <f t="shared" si="6"/>
        <v>5306258.1508</v>
      </c>
      <c r="F59" s="17">
        <f>'[1]anexa rectif.noi2004'!H59</f>
        <v>5371556.1508</v>
      </c>
      <c r="G59" s="17">
        <f t="shared" si="7"/>
        <v>-77075.15079999994</v>
      </c>
      <c r="H59" s="17">
        <v>-70892</v>
      </c>
      <c r="I59" s="17">
        <f>'[1]calculat cu noi. nou'!M92</f>
        <v>5294481</v>
      </c>
      <c r="J59" s="17">
        <f t="shared" si="8"/>
        <v>5300664.1508</v>
      </c>
      <c r="K59" s="18">
        <f>'[1]anexa initiala'!E59</f>
        <v>5594</v>
      </c>
      <c r="L59" s="18"/>
      <c r="M59" s="17">
        <f t="shared" si="9"/>
        <v>5594</v>
      </c>
    </row>
    <row r="60" spans="1:13" ht="12.75">
      <c r="A60" s="11">
        <v>45</v>
      </c>
      <c r="B60" s="16" t="s">
        <v>65</v>
      </c>
      <c r="C60" s="17">
        <f t="shared" si="4"/>
        <v>10990780.945099998</v>
      </c>
      <c r="D60" s="17">
        <f t="shared" si="5"/>
        <v>-34929</v>
      </c>
      <c r="E60" s="17">
        <f t="shared" si="6"/>
        <v>10955851.945099998</v>
      </c>
      <c r="F60" s="17">
        <f>'[1]anexa rectif.noi2004'!H60</f>
        <v>10945310.945099998</v>
      </c>
      <c r="G60" s="17">
        <f t="shared" si="7"/>
        <v>-124295.94509999827</v>
      </c>
      <c r="H60" s="17">
        <v>-34929</v>
      </c>
      <c r="I60" s="17">
        <f>'[1]calculat cu noi. nou'!M95</f>
        <v>10821015</v>
      </c>
      <c r="J60" s="17">
        <f t="shared" si="8"/>
        <v>10910381.945099998</v>
      </c>
      <c r="K60" s="18">
        <f>'[1]anexa initiala'!E60</f>
        <v>45470</v>
      </c>
      <c r="L60" s="18"/>
      <c r="M60" s="17">
        <f t="shared" si="9"/>
        <v>45470</v>
      </c>
    </row>
    <row r="61" spans="1:13" ht="12.75">
      <c r="A61" s="11">
        <v>46</v>
      </c>
      <c r="B61" s="16" t="s">
        <v>66</v>
      </c>
      <c r="C61" s="17">
        <f t="shared" si="4"/>
        <v>2448167.138</v>
      </c>
      <c r="D61" s="17">
        <f t="shared" si="5"/>
        <v>215000</v>
      </c>
      <c r="E61" s="17">
        <f t="shared" si="6"/>
        <v>2663167.138</v>
      </c>
      <c r="F61" s="17">
        <f>'[1]anexa rectif.noi2004'!H61</f>
        <v>2387562.138</v>
      </c>
      <c r="G61" s="17">
        <f t="shared" si="7"/>
        <v>252556.8620000002</v>
      </c>
      <c r="H61" s="17">
        <v>215000</v>
      </c>
      <c r="I61" s="17">
        <f>'[1]calculat cu noi. nou'!M96</f>
        <v>2640119</v>
      </c>
      <c r="J61" s="17">
        <f t="shared" si="8"/>
        <v>2602562.138</v>
      </c>
      <c r="K61" s="18">
        <f>'[1]anexa initiala'!E61</f>
        <v>60605</v>
      </c>
      <c r="L61" s="18"/>
      <c r="M61" s="17">
        <f t="shared" si="9"/>
        <v>60605</v>
      </c>
    </row>
    <row r="62" spans="1:13" ht="12.75">
      <c r="A62" s="11">
        <v>47</v>
      </c>
      <c r="B62" s="16" t="s">
        <v>67</v>
      </c>
      <c r="C62" s="17">
        <f t="shared" si="4"/>
        <v>6512351.827299999</v>
      </c>
      <c r="D62" s="17">
        <f t="shared" si="5"/>
        <v>-33833</v>
      </c>
      <c r="E62" s="17">
        <f t="shared" si="6"/>
        <v>6478518.827299999</v>
      </c>
      <c r="F62" s="17">
        <f>'[1]anexa rectif.noi2004'!H62</f>
        <v>6395803.827299999</v>
      </c>
      <c r="G62" s="17">
        <f t="shared" si="7"/>
        <v>-19689.827299999073</v>
      </c>
      <c r="H62" s="17">
        <v>-33833</v>
      </c>
      <c r="I62" s="17">
        <f>'[1]calculat cu noi. nou'!M97</f>
        <v>6376114</v>
      </c>
      <c r="J62" s="17">
        <f t="shared" si="8"/>
        <v>6361970.827299999</v>
      </c>
      <c r="K62" s="18">
        <f>'[1]anexa initiala'!E62</f>
        <v>116548</v>
      </c>
      <c r="L62" s="18"/>
      <c r="M62" s="17">
        <f t="shared" si="9"/>
        <v>116548</v>
      </c>
    </row>
    <row r="63" spans="1:13" ht="12.75">
      <c r="A63" s="11">
        <v>48</v>
      </c>
      <c r="B63" s="16" t="s">
        <v>68</v>
      </c>
      <c r="C63" s="17">
        <f t="shared" si="4"/>
        <v>3244964.3039500006</v>
      </c>
      <c r="D63" s="17">
        <f t="shared" si="5"/>
        <v>-56186</v>
      </c>
      <c r="E63" s="17">
        <f t="shared" si="6"/>
        <v>3188778.3039500006</v>
      </c>
      <c r="F63" s="17">
        <f>'[1]anexa rectif.noi2004'!H63</f>
        <v>3244964.3039500006</v>
      </c>
      <c r="G63" s="17">
        <f t="shared" si="7"/>
        <v>-42480.303950000554</v>
      </c>
      <c r="H63" s="17">
        <v>-56186</v>
      </c>
      <c r="I63" s="17">
        <f>'[1]calculat cu noi. nou'!M98</f>
        <v>3202484</v>
      </c>
      <c r="J63" s="17">
        <f t="shared" si="8"/>
        <v>3188778.3039500006</v>
      </c>
      <c r="K63" s="18">
        <f>'[1]anexa initiala'!E63</f>
        <v>0</v>
      </c>
      <c r="L63" s="18"/>
      <c r="M63" s="17">
        <f t="shared" si="9"/>
        <v>0</v>
      </c>
    </row>
    <row r="64" spans="1:13" ht="12.75">
      <c r="A64" s="11">
        <v>49</v>
      </c>
      <c r="B64" s="16" t="s">
        <v>69</v>
      </c>
      <c r="C64" s="17">
        <f t="shared" si="4"/>
        <v>4989778.718149999</v>
      </c>
      <c r="D64" s="17">
        <f t="shared" si="5"/>
        <v>0</v>
      </c>
      <c r="E64" s="17">
        <f t="shared" si="6"/>
        <v>4989778.718149999</v>
      </c>
      <c r="F64" s="17">
        <f>'[1]anexa rectif.noi2004'!H64</f>
        <v>4910060.718149999</v>
      </c>
      <c r="G64" s="17">
        <f t="shared" si="7"/>
        <v>3100.2818500008434</v>
      </c>
      <c r="H64" s="17">
        <v>0</v>
      </c>
      <c r="I64" s="17">
        <f>'[1]calculat cu noi. nou'!M99</f>
        <v>4913161</v>
      </c>
      <c r="J64" s="17">
        <f t="shared" si="8"/>
        <v>4910060.718149999</v>
      </c>
      <c r="K64" s="18">
        <f>'[1]anexa initiala'!E64</f>
        <v>79718</v>
      </c>
      <c r="L64" s="18"/>
      <c r="M64" s="17">
        <f t="shared" si="9"/>
        <v>79718</v>
      </c>
    </row>
    <row r="65" spans="1:13" ht="12.75">
      <c r="A65" s="11">
        <v>50</v>
      </c>
      <c r="B65" s="16" t="s">
        <v>70</v>
      </c>
      <c r="C65" s="17">
        <f t="shared" si="4"/>
        <v>4138274.5340500004</v>
      </c>
      <c r="D65" s="17">
        <f t="shared" si="5"/>
        <v>-27726</v>
      </c>
      <c r="E65" s="17">
        <f t="shared" si="6"/>
        <v>4110548.5340500004</v>
      </c>
      <c r="F65" s="17">
        <f>'[1]anexa rectif.noi2004'!H65</f>
        <v>4019862.5340500004</v>
      </c>
      <c r="G65" s="17">
        <f t="shared" si="7"/>
        <v>-49269.534050000366</v>
      </c>
      <c r="H65" s="17">
        <v>-27726</v>
      </c>
      <c r="I65" s="17">
        <f>'[1]calculat cu noi. nou'!M100</f>
        <v>3970593</v>
      </c>
      <c r="J65" s="17">
        <f t="shared" si="8"/>
        <v>3992136.5340500004</v>
      </c>
      <c r="K65" s="18">
        <f>'[1]anexa initiala'!E65</f>
        <v>118412</v>
      </c>
      <c r="L65" s="18"/>
      <c r="M65" s="17">
        <f t="shared" si="9"/>
        <v>118412</v>
      </c>
    </row>
    <row r="66" spans="1:13" ht="12.75">
      <c r="A66" s="11">
        <v>51</v>
      </c>
      <c r="B66" s="16" t="s">
        <v>71</v>
      </c>
      <c r="C66" s="17">
        <f t="shared" si="4"/>
        <v>3423556.74615</v>
      </c>
      <c r="D66" s="17">
        <f t="shared" si="5"/>
        <v>-37665</v>
      </c>
      <c r="E66" s="17">
        <f t="shared" si="6"/>
        <v>3385891.74615</v>
      </c>
      <c r="F66" s="17">
        <f>'[1]anexa rectif.noi2004'!H66</f>
        <v>3316332.74615</v>
      </c>
      <c r="G66" s="17">
        <f t="shared" si="7"/>
        <v>-37247.74615000002</v>
      </c>
      <c r="H66" s="17">
        <v>-37665</v>
      </c>
      <c r="I66" s="17">
        <f>'[1]calculat cu noi. nou'!M101</f>
        <v>3279085</v>
      </c>
      <c r="J66" s="17">
        <f t="shared" si="8"/>
        <v>3278667.74615</v>
      </c>
      <c r="K66" s="18">
        <f>'[1]anexa initiala'!E66</f>
        <v>107224</v>
      </c>
      <c r="L66" s="18"/>
      <c r="M66" s="17">
        <f t="shared" si="9"/>
        <v>107224</v>
      </c>
    </row>
    <row r="67" spans="1:13" ht="12.75">
      <c r="A67" s="11">
        <v>52</v>
      </c>
      <c r="B67" s="16" t="s">
        <v>72</v>
      </c>
      <c r="C67" s="17">
        <f t="shared" si="4"/>
        <v>4144568.2769</v>
      </c>
      <c r="D67" s="17">
        <f t="shared" si="5"/>
        <v>44487.72310000006</v>
      </c>
      <c r="E67" s="17">
        <f t="shared" si="6"/>
        <v>4189056</v>
      </c>
      <c r="F67" s="17">
        <f>'[1]anexa rectif.noi2004'!H67</f>
        <v>4019163.2769</v>
      </c>
      <c r="G67" s="17">
        <f t="shared" si="7"/>
        <v>44487.72310000006</v>
      </c>
      <c r="H67" s="17">
        <f>G67</f>
        <v>44487.72310000006</v>
      </c>
      <c r="I67" s="17">
        <f>'[1]calculat cu noi. nou'!M102</f>
        <v>4063651</v>
      </c>
      <c r="J67" s="17">
        <f t="shared" si="8"/>
        <v>4063651</v>
      </c>
      <c r="K67" s="18">
        <f>'[1]anexa initiala'!E67</f>
        <v>125405</v>
      </c>
      <c r="L67" s="18"/>
      <c r="M67" s="17">
        <f t="shared" si="9"/>
        <v>125405</v>
      </c>
    </row>
    <row r="68" spans="1:13" ht="12.75">
      <c r="A68" s="11">
        <v>53</v>
      </c>
      <c r="B68" s="16" t="s">
        <v>73</v>
      </c>
      <c r="C68" s="17">
        <f t="shared" si="4"/>
        <v>10230421.28055</v>
      </c>
      <c r="D68" s="17">
        <f t="shared" si="5"/>
        <v>-152612.28054999933</v>
      </c>
      <c r="E68" s="17">
        <f t="shared" si="6"/>
        <v>10077809</v>
      </c>
      <c r="F68" s="17">
        <f>'[1]anexa rectif.noi2004'!H68</f>
        <v>10041614.28055</v>
      </c>
      <c r="G68" s="17">
        <f t="shared" si="7"/>
        <v>-152612.28054999933</v>
      </c>
      <c r="H68" s="17">
        <f>G68</f>
        <v>-152612.28054999933</v>
      </c>
      <c r="I68" s="17">
        <f>'[1]calculat cu noi. nou'!M103</f>
        <v>9889002</v>
      </c>
      <c r="J68" s="17">
        <f t="shared" si="8"/>
        <v>9889002</v>
      </c>
      <c r="K68" s="18">
        <f>'[1]anexa initiala'!E68</f>
        <v>188807</v>
      </c>
      <c r="L68" s="18"/>
      <c r="M68" s="17">
        <f t="shared" si="9"/>
        <v>188807</v>
      </c>
    </row>
    <row r="69" spans="1:13" ht="12.75">
      <c r="A69" s="11">
        <v>54</v>
      </c>
      <c r="B69" s="16" t="s">
        <v>74</v>
      </c>
      <c r="C69" s="17">
        <f t="shared" si="4"/>
        <v>3319258.7185500003</v>
      </c>
      <c r="D69" s="17">
        <f t="shared" si="5"/>
        <v>-50340.71855000034</v>
      </c>
      <c r="E69" s="17">
        <f t="shared" si="6"/>
        <v>3268918</v>
      </c>
      <c r="F69" s="17">
        <f>'[1]anexa rectif.noi2004'!H69</f>
        <v>3260984.7185500003</v>
      </c>
      <c r="G69" s="17">
        <f t="shared" si="7"/>
        <v>-50340.71855000034</v>
      </c>
      <c r="H69" s="17">
        <f>G69</f>
        <v>-50340.71855000034</v>
      </c>
      <c r="I69" s="17">
        <f>'[1]calculat cu noi. nou'!M104</f>
        <v>3210644</v>
      </c>
      <c r="J69" s="17">
        <f t="shared" si="8"/>
        <v>3210644</v>
      </c>
      <c r="K69" s="18">
        <f>'[1]anexa initiala'!E69</f>
        <v>58274</v>
      </c>
      <c r="L69" s="18"/>
      <c r="M69" s="17">
        <f t="shared" si="9"/>
        <v>58274</v>
      </c>
    </row>
    <row r="70" spans="1:13" ht="12.75">
      <c r="A70" s="11">
        <v>55</v>
      </c>
      <c r="B70" s="16" t="s">
        <v>75</v>
      </c>
      <c r="C70" s="17">
        <f t="shared" si="4"/>
        <v>16943455.586799998</v>
      </c>
      <c r="D70" s="17">
        <f t="shared" si="5"/>
        <v>113000</v>
      </c>
      <c r="E70" s="17">
        <f t="shared" si="6"/>
        <v>17056455.586799998</v>
      </c>
      <c r="F70" s="17">
        <f>'[1]anexa rectif.noi2004'!H70</f>
        <v>16830853.586799998</v>
      </c>
      <c r="G70" s="17">
        <f t="shared" si="7"/>
        <v>-247009.58679999784</v>
      </c>
      <c r="H70" s="17">
        <v>113000</v>
      </c>
      <c r="I70" s="17">
        <f>'[1]calculat cu noi. nou'!M107</f>
        <v>16583844</v>
      </c>
      <c r="J70" s="17">
        <f t="shared" si="8"/>
        <v>16943853.586799998</v>
      </c>
      <c r="K70" s="18">
        <f>'[1]anexa initiala'!E70</f>
        <v>112602</v>
      </c>
      <c r="L70" s="18"/>
      <c r="M70" s="17">
        <f t="shared" si="9"/>
        <v>112602</v>
      </c>
    </row>
    <row r="71" spans="1:13" ht="12.75">
      <c r="A71" s="11">
        <v>56</v>
      </c>
      <c r="B71" s="16" t="s">
        <v>76</v>
      </c>
      <c r="C71" s="17">
        <f t="shared" si="4"/>
        <v>6064505.7374</v>
      </c>
      <c r="D71" s="17">
        <f t="shared" si="5"/>
        <v>166824.26260000002</v>
      </c>
      <c r="E71" s="17">
        <f t="shared" si="6"/>
        <v>6231330</v>
      </c>
      <c r="F71" s="17">
        <f>'[1]anexa rectif.noi2004'!H71</f>
        <v>6037000.7374</v>
      </c>
      <c r="G71" s="17">
        <f t="shared" si="7"/>
        <v>166824.26260000002</v>
      </c>
      <c r="H71" s="17">
        <f>G71</f>
        <v>166824.26260000002</v>
      </c>
      <c r="I71" s="17">
        <f>'[1]calculat cu noi. nou'!M108</f>
        <v>6203825</v>
      </c>
      <c r="J71" s="17">
        <f t="shared" si="8"/>
        <v>6203825</v>
      </c>
      <c r="K71" s="18">
        <f>'[1]anexa initiala'!E71</f>
        <v>27505</v>
      </c>
      <c r="L71" s="18"/>
      <c r="M71" s="17">
        <f t="shared" si="9"/>
        <v>27505</v>
      </c>
    </row>
    <row r="72" spans="1:13" ht="12.75">
      <c r="A72" s="11">
        <v>57</v>
      </c>
      <c r="B72" s="16" t="s">
        <v>77</v>
      </c>
      <c r="C72" s="17">
        <f t="shared" si="4"/>
        <v>1865716.09135</v>
      </c>
      <c r="D72" s="17">
        <f t="shared" si="5"/>
        <v>-66967</v>
      </c>
      <c r="E72" s="17">
        <f t="shared" si="6"/>
        <v>1798749.09135</v>
      </c>
      <c r="F72" s="17">
        <f>'[1]anexa rectif.noi2004'!H72</f>
        <v>1835880.09135</v>
      </c>
      <c r="G72" s="17">
        <f t="shared" si="7"/>
        <v>-52904.091349999886</v>
      </c>
      <c r="H72" s="17">
        <v>-66967</v>
      </c>
      <c r="I72" s="17">
        <f>'[1]calculat cu noi. nou'!M109</f>
        <v>1782976</v>
      </c>
      <c r="J72" s="17">
        <f t="shared" si="8"/>
        <v>1768913.09135</v>
      </c>
      <c r="K72" s="18">
        <f>'[1]anexa initiala'!E72</f>
        <v>29836</v>
      </c>
      <c r="L72" s="18"/>
      <c r="M72" s="17">
        <f t="shared" si="9"/>
        <v>29836</v>
      </c>
    </row>
    <row r="73" spans="1:13" ht="12.75">
      <c r="A73" s="11">
        <v>58</v>
      </c>
      <c r="B73" s="16" t="s">
        <v>78</v>
      </c>
      <c r="C73" s="17">
        <f t="shared" si="4"/>
        <v>7936349.995499999</v>
      </c>
      <c r="D73" s="17">
        <f t="shared" si="5"/>
        <v>250000</v>
      </c>
      <c r="E73" s="17">
        <f t="shared" si="6"/>
        <v>8186349.995499999</v>
      </c>
      <c r="F73" s="17">
        <f>'[1]anexa rectif.noi2004'!H73</f>
        <v>7863157.995499999</v>
      </c>
      <c r="G73" s="17">
        <f t="shared" si="7"/>
        <v>726919.0045000007</v>
      </c>
      <c r="H73" s="17">
        <v>250000</v>
      </c>
      <c r="I73" s="17">
        <f>'[1]calculat cu noi. nou'!M110</f>
        <v>8590077</v>
      </c>
      <c r="J73" s="17">
        <f t="shared" si="8"/>
        <v>8113157.995499999</v>
      </c>
      <c r="K73" s="18">
        <f>'[1]anexa initiala'!E73</f>
        <v>73192</v>
      </c>
      <c r="L73" s="18"/>
      <c r="M73" s="17">
        <f t="shared" si="9"/>
        <v>73192</v>
      </c>
    </row>
    <row r="74" spans="1:13" ht="12.75">
      <c r="A74" s="11">
        <v>59</v>
      </c>
      <c r="B74" s="16" t="s">
        <v>79</v>
      </c>
      <c r="C74" s="17">
        <f t="shared" si="4"/>
        <v>3632997.0768999998</v>
      </c>
      <c r="D74" s="17">
        <f t="shared" si="5"/>
        <v>-136443</v>
      </c>
      <c r="E74" s="17">
        <f t="shared" si="6"/>
        <v>3496554.0768999998</v>
      </c>
      <c r="F74" s="17">
        <f>'[1]anexa rectif.noi2004'!H74</f>
        <v>3586844.0768999998</v>
      </c>
      <c r="G74" s="17">
        <f t="shared" si="7"/>
        <v>-142124.07689999975</v>
      </c>
      <c r="H74" s="17">
        <v>-136443</v>
      </c>
      <c r="I74" s="17">
        <f>'[1]calculat cu noi. nou'!M111</f>
        <v>3444720</v>
      </c>
      <c r="J74" s="17">
        <f t="shared" si="8"/>
        <v>3450401.0768999998</v>
      </c>
      <c r="K74" s="18">
        <f>'[1]anexa initiala'!E74</f>
        <v>46153</v>
      </c>
      <c r="L74" s="18"/>
      <c r="M74" s="17">
        <f t="shared" si="9"/>
        <v>46153</v>
      </c>
    </row>
    <row r="75" spans="1:13" ht="12.75">
      <c r="A75" s="11">
        <v>60</v>
      </c>
      <c r="B75" s="16" t="s">
        <v>80</v>
      </c>
      <c r="C75" s="17">
        <f t="shared" si="4"/>
        <v>2939154.7954999995</v>
      </c>
      <c r="D75" s="17">
        <f t="shared" si="5"/>
        <v>76778</v>
      </c>
      <c r="E75" s="17">
        <f t="shared" si="6"/>
        <v>3015932.7954999995</v>
      </c>
      <c r="F75" s="17">
        <f>'[1]anexa rectif.noi2004'!H75</f>
        <v>2935424.7954999995</v>
      </c>
      <c r="G75" s="17">
        <f t="shared" si="7"/>
        <v>36778.20450000046</v>
      </c>
      <c r="H75" s="17">
        <f>36778+40000</f>
        <v>76778</v>
      </c>
      <c r="I75" s="17">
        <f>'[1]calculat cu noi. nou'!M112</f>
        <v>2972203</v>
      </c>
      <c r="J75" s="17">
        <f t="shared" si="8"/>
        <v>3012202.7954999995</v>
      </c>
      <c r="K75" s="18">
        <f>'[1]anexa initiala'!E75</f>
        <v>3730</v>
      </c>
      <c r="L75" s="18"/>
      <c r="M75" s="17">
        <f t="shared" si="9"/>
        <v>3730</v>
      </c>
    </row>
    <row r="76" spans="1:13" ht="12.75">
      <c r="A76" s="11">
        <v>61</v>
      </c>
      <c r="B76" s="16" t="s">
        <v>81</v>
      </c>
      <c r="C76" s="17">
        <f t="shared" si="4"/>
        <v>3855660.03455</v>
      </c>
      <c r="D76" s="17">
        <f t="shared" si="5"/>
        <v>-13743</v>
      </c>
      <c r="E76" s="17">
        <f t="shared" si="6"/>
        <v>3841917.03455</v>
      </c>
      <c r="F76" s="17">
        <f>'[1]anexa rectif.noi2004'!H76</f>
        <v>3792159.03455</v>
      </c>
      <c r="G76" s="17">
        <f t="shared" si="7"/>
        <v>-13764.034549999982</v>
      </c>
      <c r="H76" s="17">
        <v>-13743</v>
      </c>
      <c r="I76" s="17">
        <f>'[1]calculat cu noi. nou'!M113</f>
        <v>3778395</v>
      </c>
      <c r="J76" s="17">
        <f t="shared" si="8"/>
        <v>3778416.03455</v>
      </c>
      <c r="K76" s="18">
        <v>63501</v>
      </c>
      <c r="L76" s="18"/>
      <c r="M76" s="17">
        <f t="shared" si="9"/>
        <v>63501</v>
      </c>
    </row>
    <row r="77" spans="1:13" ht="12.75">
      <c r="A77" s="11">
        <v>62</v>
      </c>
      <c r="B77" s="16" t="s">
        <v>82</v>
      </c>
      <c r="C77" s="17">
        <f t="shared" si="4"/>
        <v>4002529.7269</v>
      </c>
      <c r="D77" s="17">
        <f t="shared" si="5"/>
        <v>-20749</v>
      </c>
      <c r="E77" s="17">
        <f t="shared" si="6"/>
        <v>3981780.7269</v>
      </c>
      <c r="F77" s="17">
        <f>'[1]anexa rectif.noi2004'!H77</f>
        <v>3992739.7269</v>
      </c>
      <c r="G77" s="17">
        <f t="shared" si="7"/>
        <v>-26237.726900000125</v>
      </c>
      <c r="H77" s="17">
        <v>-20749</v>
      </c>
      <c r="I77" s="17">
        <f>'[1]calculat cu noi. nou'!M114</f>
        <v>3966502</v>
      </c>
      <c r="J77" s="17">
        <f t="shared" si="8"/>
        <v>3971990.7269</v>
      </c>
      <c r="K77" s="18">
        <f>'[1]anexa initiala'!E77</f>
        <v>9790</v>
      </c>
      <c r="L77" s="18"/>
      <c r="M77" s="17">
        <f t="shared" si="9"/>
        <v>9790</v>
      </c>
    </row>
    <row r="78" spans="1:13" ht="12.75">
      <c r="A78" s="11">
        <v>63</v>
      </c>
      <c r="B78" s="16" t="s">
        <v>83</v>
      </c>
      <c r="C78" s="17">
        <f t="shared" si="4"/>
        <v>2998472.99315</v>
      </c>
      <c r="D78" s="17">
        <f t="shared" si="5"/>
        <v>100000</v>
      </c>
      <c r="E78" s="17">
        <f t="shared" si="6"/>
        <v>3098472.99315</v>
      </c>
      <c r="F78" s="17">
        <f>'[1]anexa rectif.noi2004'!H78</f>
        <v>2995675.99315</v>
      </c>
      <c r="G78" s="17">
        <f t="shared" si="7"/>
        <v>182219.00685</v>
      </c>
      <c r="H78" s="17">
        <v>100000</v>
      </c>
      <c r="I78" s="17">
        <f>'[1]calculat cu noi. nou'!M115</f>
        <v>3177895</v>
      </c>
      <c r="J78" s="17">
        <f t="shared" si="8"/>
        <v>3095675.99315</v>
      </c>
      <c r="K78" s="18">
        <f>'[1]anexa initiala'!E78</f>
        <v>2797</v>
      </c>
      <c r="L78" s="18"/>
      <c r="M78" s="17">
        <f t="shared" si="9"/>
        <v>2797</v>
      </c>
    </row>
    <row r="79" spans="1:13" ht="12.75">
      <c r="A79" s="11">
        <v>64</v>
      </c>
      <c r="B79" s="16" t="s">
        <v>84</v>
      </c>
      <c r="C79" s="17">
        <f t="shared" si="4"/>
        <v>632601.60595</v>
      </c>
      <c r="D79" s="17">
        <f t="shared" si="5"/>
        <v>-33402.60595</v>
      </c>
      <c r="E79" s="17">
        <f t="shared" si="6"/>
        <v>599199</v>
      </c>
      <c r="F79" s="17">
        <f>'[1]anexa rectif.noi2004'!H79</f>
        <v>632601.60595</v>
      </c>
      <c r="G79" s="17">
        <f t="shared" si="7"/>
        <v>-33402.60595</v>
      </c>
      <c r="H79" s="17">
        <f>G79</f>
        <v>-33402.60595</v>
      </c>
      <c r="I79" s="17">
        <f>'[1]calculat cu noi. nou'!M116</f>
        <v>599199</v>
      </c>
      <c r="J79" s="17">
        <f t="shared" si="8"/>
        <v>599199</v>
      </c>
      <c r="K79" s="18">
        <v>0</v>
      </c>
      <c r="L79" s="18"/>
      <c r="M79" s="17">
        <f t="shared" si="9"/>
        <v>0</v>
      </c>
    </row>
    <row r="80" spans="1:13" ht="12.75">
      <c r="A80" s="11">
        <v>65</v>
      </c>
      <c r="B80" s="16" t="s">
        <v>85</v>
      </c>
      <c r="C80" s="17">
        <f aca="true" t="shared" si="10" ref="C80:C117">F80+K80</f>
        <v>3075676.6654499997</v>
      </c>
      <c r="D80" s="17">
        <f t="shared" si="5"/>
        <v>-19340</v>
      </c>
      <c r="E80" s="17">
        <f t="shared" si="6"/>
        <v>3056336.6654499997</v>
      </c>
      <c r="F80" s="17">
        <f>'[1]anexa rectif.noi2004'!H80</f>
        <v>3071480.6654499997</v>
      </c>
      <c r="G80" s="17">
        <f t="shared" si="7"/>
        <v>-6244.6654499997385</v>
      </c>
      <c r="H80" s="17">
        <v>-19340</v>
      </c>
      <c r="I80" s="17">
        <f>'[1]calculat cu noi. nou'!M117</f>
        <v>3065236</v>
      </c>
      <c r="J80" s="17">
        <f t="shared" si="8"/>
        <v>3052140.6654499997</v>
      </c>
      <c r="K80" s="18">
        <f>'[1]anexa initiala'!E79</f>
        <v>4196</v>
      </c>
      <c r="L80" s="18"/>
      <c r="M80" s="17">
        <f t="shared" si="9"/>
        <v>4196</v>
      </c>
    </row>
    <row r="81" spans="1:13" ht="12.75">
      <c r="A81" s="11">
        <v>66</v>
      </c>
      <c r="B81" s="16" t="s">
        <v>86</v>
      </c>
      <c r="C81" s="17">
        <f t="shared" si="10"/>
        <v>6910119.848850001</v>
      </c>
      <c r="D81" s="17">
        <f aca="true" t="shared" si="11" ref="D81:D117">H81+L81</f>
        <v>-32293</v>
      </c>
      <c r="E81" s="17">
        <f aca="true" t="shared" si="12" ref="E81:E117">J81+M81</f>
        <v>6877826.848850001</v>
      </c>
      <c r="F81" s="17">
        <f>'[1]anexa rectif.noi2004'!H81</f>
        <v>6711522.848850001</v>
      </c>
      <c r="G81" s="17">
        <f aca="true" t="shared" si="13" ref="G81:G117">I81-F81</f>
        <v>-40646.84885000065</v>
      </c>
      <c r="H81" s="17">
        <v>-32293</v>
      </c>
      <c r="I81" s="17">
        <f>'[1]calculat cu noi. nou'!M118</f>
        <v>6670876</v>
      </c>
      <c r="J81" s="17">
        <f aca="true" t="shared" si="14" ref="J81:J117">F81+H81</f>
        <v>6679229.848850001</v>
      </c>
      <c r="K81" s="18">
        <f>'[1]anexa initiala'!E80</f>
        <v>198597</v>
      </c>
      <c r="L81" s="18"/>
      <c r="M81" s="17">
        <f aca="true" t="shared" si="15" ref="M81:M117">K81+L81</f>
        <v>198597</v>
      </c>
    </row>
    <row r="82" spans="1:13" ht="12.75">
      <c r="A82" s="11">
        <v>67</v>
      </c>
      <c r="B82" s="16" t="s">
        <v>87</v>
      </c>
      <c r="C82" s="17">
        <f t="shared" si="10"/>
        <v>2441354.28105</v>
      </c>
      <c r="D82" s="17">
        <f t="shared" si="11"/>
        <v>0</v>
      </c>
      <c r="E82" s="17">
        <f t="shared" si="12"/>
        <v>2441354.28105</v>
      </c>
      <c r="F82" s="17">
        <f>'[1]anexa rectif.noi2004'!H82</f>
        <v>2441354.28105</v>
      </c>
      <c r="G82" s="17">
        <f t="shared" si="13"/>
        <v>-188967.28104999987</v>
      </c>
      <c r="H82" s="17">
        <v>0</v>
      </c>
      <c r="I82" s="17">
        <f>'[1]calculat cu noi. nou'!M119</f>
        <v>2252387</v>
      </c>
      <c r="J82" s="17">
        <f t="shared" si="14"/>
        <v>2441354.28105</v>
      </c>
      <c r="K82" s="18">
        <f>'[1]anexa initiala'!E81</f>
        <v>0</v>
      </c>
      <c r="L82" s="18"/>
      <c r="M82" s="17">
        <f t="shared" si="15"/>
        <v>0</v>
      </c>
    </row>
    <row r="83" spans="1:13" ht="12.75">
      <c r="A83" s="11">
        <v>68</v>
      </c>
      <c r="B83" s="16" t="s">
        <v>88</v>
      </c>
      <c r="C83" s="17">
        <f t="shared" si="10"/>
        <v>4015556.0626499997</v>
      </c>
      <c r="D83" s="17">
        <f t="shared" si="11"/>
        <v>-90743</v>
      </c>
      <c r="E83" s="17">
        <f t="shared" si="12"/>
        <v>3924813.0626499997</v>
      </c>
      <c r="F83" s="17">
        <f>'[1]anexa rectif.noi2004'!H83</f>
        <v>3877098.0626499997</v>
      </c>
      <c r="G83" s="17">
        <f t="shared" si="13"/>
        <v>-76314.06264999975</v>
      </c>
      <c r="H83" s="17">
        <v>-90743</v>
      </c>
      <c r="I83" s="17">
        <f>'[1]calculat cu noi. nou'!M120</f>
        <v>3800784</v>
      </c>
      <c r="J83" s="17">
        <f t="shared" si="14"/>
        <v>3786355.0626499997</v>
      </c>
      <c r="K83" s="18">
        <f>'[1]anexa initiala'!E82</f>
        <v>138458</v>
      </c>
      <c r="L83" s="18"/>
      <c r="M83" s="17">
        <f t="shared" si="15"/>
        <v>138458</v>
      </c>
    </row>
    <row r="84" spans="1:13" ht="12.75">
      <c r="A84" s="11">
        <v>69</v>
      </c>
      <c r="B84" s="16" t="s">
        <v>89</v>
      </c>
      <c r="C84" s="17">
        <f t="shared" si="10"/>
        <v>2195538.7322</v>
      </c>
      <c r="D84" s="17">
        <f t="shared" si="11"/>
        <v>0</v>
      </c>
      <c r="E84" s="17">
        <f t="shared" si="12"/>
        <v>2195538.7322</v>
      </c>
      <c r="F84" s="17">
        <f>'[1]anexa rectif.noi2004'!H84</f>
        <v>2145656.7322</v>
      </c>
      <c r="G84" s="17">
        <f t="shared" si="13"/>
        <v>4325.267800000031</v>
      </c>
      <c r="H84" s="17">
        <v>0</v>
      </c>
      <c r="I84" s="17">
        <f>'[1]calculat cu noi. nou'!M121</f>
        <v>2149982</v>
      </c>
      <c r="J84" s="17">
        <f t="shared" si="14"/>
        <v>2145656.7322</v>
      </c>
      <c r="K84" s="18">
        <f>'[1]anexa initiala'!E83</f>
        <v>49882</v>
      </c>
      <c r="L84" s="18"/>
      <c r="M84" s="17">
        <f t="shared" si="15"/>
        <v>49882</v>
      </c>
    </row>
    <row r="85" spans="1:13" ht="12.75">
      <c r="A85" s="11">
        <v>70</v>
      </c>
      <c r="B85" s="16" t="s">
        <v>90</v>
      </c>
      <c r="C85" s="17">
        <f t="shared" si="10"/>
        <v>3684289.67645</v>
      </c>
      <c r="D85" s="17">
        <f t="shared" si="11"/>
        <v>-85742</v>
      </c>
      <c r="E85" s="17">
        <f t="shared" si="12"/>
        <v>3598547.67645</v>
      </c>
      <c r="F85" s="17">
        <f>'[1]anexa rectif.noi2004'!H85</f>
        <v>3674499.67645</v>
      </c>
      <c r="G85" s="17">
        <f t="shared" si="13"/>
        <v>-84105.67645000014</v>
      </c>
      <c r="H85" s="17">
        <v>-85742</v>
      </c>
      <c r="I85" s="17">
        <f>'[1]calculat cu noi. nou'!M122</f>
        <v>3590394</v>
      </c>
      <c r="J85" s="17">
        <f t="shared" si="14"/>
        <v>3588757.67645</v>
      </c>
      <c r="K85" s="18">
        <f>'[1]anexa initiala'!E84</f>
        <v>9790</v>
      </c>
      <c r="L85" s="18"/>
      <c r="M85" s="17">
        <f t="shared" si="15"/>
        <v>9790</v>
      </c>
    </row>
    <row r="86" spans="1:13" ht="12.75">
      <c r="A86" s="11">
        <v>71</v>
      </c>
      <c r="B86" s="16" t="s">
        <v>91</v>
      </c>
      <c r="C86" s="17">
        <f t="shared" si="10"/>
        <v>1674983.24405</v>
      </c>
      <c r="D86" s="17">
        <f t="shared" si="11"/>
        <v>-26824</v>
      </c>
      <c r="E86" s="17">
        <f t="shared" si="12"/>
        <v>1648159.24405</v>
      </c>
      <c r="F86" s="17">
        <f>'[1]anexa rectif.noi2004'!H86</f>
        <v>1655403.24405</v>
      </c>
      <c r="G86" s="17">
        <f t="shared" si="13"/>
        <v>-26484.244050000096</v>
      </c>
      <c r="H86" s="17">
        <v>-26824</v>
      </c>
      <c r="I86" s="17">
        <f>'[1]calculat cu noi. nou'!M123</f>
        <v>1628919</v>
      </c>
      <c r="J86" s="17">
        <f t="shared" si="14"/>
        <v>1628579.24405</v>
      </c>
      <c r="K86" s="18">
        <f>'[1]anexa initiala'!E85</f>
        <v>19580</v>
      </c>
      <c r="L86" s="18"/>
      <c r="M86" s="17">
        <f t="shared" si="15"/>
        <v>19580</v>
      </c>
    </row>
    <row r="87" spans="1:13" ht="12.75">
      <c r="A87" s="11">
        <v>72</v>
      </c>
      <c r="B87" s="16" t="s">
        <v>92</v>
      </c>
      <c r="C87" s="17">
        <f t="shared" si="10"/>
        <v>9333682.50385</v>
      </c>
      <c r="D87" s="17">
        <f t="shared" si="11"/>
        <v>113518</v>
      </c>
      <c r="E87" s="17">
        <f t="shared" si="12"/>
        <v>9447200.50385</v>
      </c>
      <c r="F87" s="17">
        <f>'[1]anexa rectif.noi2004'!H87</f>
        <v>9258625.50385</v>
      </c>
      <c r="G87" s="17">
        <f t="shared" si="13"/>
        <v>128697.49615000002</v>
      </c>
      <c r="H87" s="17">
        <f>118000-4482</f>
        <v>113518</v>
      </c>
      <c r="I87" s="17">
        <f>'[1]calculat cu noi. nou'!M124</f>
        <v>9387323</v>
      </c>
      <c r="J87" s="17">
        <f t="shared" si="14"/>
        <v>9372143.50385</v>
      </c>
      <c r="K87" s="18">
        <f>'[1]anexa initiala'!E86</f>
        <v>75057</v>
      </c>
      <c r="L87" s="18"/>
      <c r="M87" s="17">
        <f t="shared" si="15"/>
        <v>75057</v>
      </c>
    </row>
    <row r="88" spans="1:13" ht="12.75">
      <c r="A88" s="11">
        <v>73</v>
      </c>
      <c r="B88" s="16" t="s">
        <v>93</v>
      </c>
      <c r="C88" s="17">
        <f t="shared" si="10"/>
        <v>2493405.4706</v>
      </c>
      <c r="D88" s="17">
        <f t="shared" si="11"/>
        <v>24248.529399999883</v>
      </c>
      <c r="E88" s="17">
        <f t="shared" si="12"/>
        <v>2517654</v>
      </c>
      <c r="F88" s="17">
        <f>'[1]anexa rectif.noi2004'!H88</f>
        <v>2487345.4706</v>
      </c>
      <c r="G88" s="17">
        <f t="shared" si="13"/>
        <v>24248.529399999883</v>
      </c>
      <c r="H88" s="17">
        <f>G88</f>
        <v>24248.529399999883</v>
      </c>
      <c r="I88" s="17">
        <f>'[1]calculat cu noi. nou'!M125</f>
        <v>2511594</v>
      </c>
      <c r="J88" s="17">
        <f t="shared" si="14"/>
        <v>2511594</v>
      </c>
      <c r="K88" s="18">
        <f>'[1]anexa initiala'!E87</f>
        <v>6060</v>
      </c>
      <c r="L88" s="18"/>
      <c r="M88" s="17">
        <f t="shared" si="15"/>
        <v>6060</v>
      </c>
    </row>
    <row r="89" spans="1:13" ht="12.75">
      <c r="A89" s="11">
        <v>74</v>
      </c>
      <c r="B89" s="16" t="s">
        <v>94</v>
      </c>
      <c r="C89" s="17">
        <f t="shared" si="10"/>
        <v>2725670.2368500005</v>
      </c>
      <c r="D89" s="17">
        <f t="shared" si="11"/>
        <v>-56376</v>
      </c>
      <c r="E89" s="17">
        <f t="shared" si="12"/>
        <v>2669294.2368500005</v>
      </c>
      <c r="F89" s="17">
        <f>'[1]anexa rectif.noi2004'!H89</f>
        <v>2648749.2368500005</v>
      </c>
      <c r="G89" s="17">
        <f t="shared" si="13"/>
        <v>-9726.236850000452</v>
      </c>
      <c r="H89" s="17">
        <v>-56376</v>
      </c>
      <c r="I89" s="17">
        <f>'[1]calculat cu noi. nou'!M126</f>
        <v>2639023</v>
      </c>
      <c r="J89" s="17">
        <f t="shared" si="14"/>
        <v>2592373.2368500005</v>
      </c>
      <c r="K89" s="18">
        <f>'[1]anexa initiala'!E88</f>
        <v>76921</v>
      </c>
      <c r="L89" s="18"/>
      <c r="M89" s="17">
        <f t="shared" si="15"/>
        <v>76921</v>
      </c>
    </row>
    <row r="90" spans="1:13" ht="12.75">
      <c r="A90" s="11">
        <v>75</v>
      </c>
      <c r="B90" s="16" t="s">
        <v>95</v>
      </c>
      <c r="C90" s="17">
        <f t="shared" si="10"/>
        <v>3143370.4754999997</v>
      </c>
      <c r="D90" s="17">
        <f t="shared" si="11"/>
        <v>0</v>
      </c>
      <c r="E90" s="17">
        <f t="shared" si="12"/>
        <v>3143370.4754999997</v>
      </c>
      <c r="F90" s="17">
        <f>'[1]anexa rectif.noi2004'!H90</f>
        <v>3121459.4754999997</v>
      </c>
      <c r="G90" s="17">
        <f t="shared" si="13"/>
        <v>5321.524500000291</v>
      </c>
      <c r="H90" s="17">
        <v>0</v>
      </c>
      <c r="I90" s="17">
        <f>'[1]calculat cu noi. nou'!M127</f>
        <v>3126781</v>
      </c>
      <c r="J90" s="17">
        <f t="shared" si="14"/>
        <v>3121459.4754999997</v>
      </c>
      <c r="K90" s="18">
        <f>'[1]anexa initiala'!E89</f>
        <v>21911</v>
      </c>
      <c r="L90" s="18"/>
      <c r="M90" s="17">
        <f t="shared" si="15"/>
        <v>21911</v>
      </c>
    </row>
    <row r="91" spans="1:13" ht="12.75">
      <c r="A91" s="11">
        <v>76</v>
      </c>
      <c r="B91" s="16" t="s">
        <v>96</v>
      </c>
      <c r="C91" s="17">
        <f t="shared" si="10"/>
        <v>2890431.7506</v>
      </c>
      <c r="D91" s="17">
        <f t="shared" si="11"/>
        <v>140000</v>
      </c>
      <c r="E91" s="17">
        <f t="shared" si="12"/>
        <v>3030431.7506</v>
      </c>
      <c r="F91" s="17">
        <f>'[1]anexa rectif.noi2004'!H91</f>
        <v>2877378.7506</v>
      </c>
      <c r="G91" s="17">
        <f t="shared" si="13"/>
        <v>235319.2494000001</v>
      </c>
      <c r="H91" s="17">
        <v>140000</v>
      </c>
      <c r="I91" s="17">
        <f>'[1]calculat cu noi. nou'!M128</f>
        <v>3112698</v>
      </c>
      <c r="J91" s="17">
        <f t="shared" si="14"/>
        <v>3017378.7506</v>
      </c>
      <c r="K91" s="18">
        <f>'[1]anexa initiala'!E90</f>
        <v>13053</v>
      </c>
      <c r="L91" s="18"/>
      <c r="M91" s="17">
        <f t="shared" si="15"/>
        <v>13053</v>
      </c>
    </row>
    <row r="92" spans="1:13" ht="12.75">
      <c r="A92" s="11">
        <v>77</v>
      </c>
      <c r="B92" s="16" t="s">
        <v>97</v>
      </c>
      <c r="C92" s="17">
        <f t="shared" si="10"/>
        <v>6861414.860000001</v>
      </c>
      <c r="D92" s="17">
        <f t="shared" si="11"/>
        <v>-37446</v>
      </c>
      <c r="E92" s="17">
        <f t="shared" si="12"/>
        <v>6823968.860000001</v>
      </c>
      <c r="F92" s="17">
        <f>'[1]anexa rectif.noi2004'!H92</f>
        <v>6739272.860000001</v>
      </c>
      <c r="G92" s="17">
        <f t="shared" si="13"/>
        <v>-37570.86000000127</v>
      </c>
      <c r="H92" s="17">
        <v>-37446</v>
      </c>
      <c r="I92" s="17">
        <f>'[1]calculat cu noi. nou'!M129</f>
        <v>6701702</v>
      </c>
      <c r="J92" s="17">
        <f t="shared" si="14"/>
        <v>6701826.860000001</v>
      </c>
      <c r="K92" s="18">
        <f>'[1]anexa initiala'!E91</f>
        <v>122142</v>
      </c>
      <c r="L92" s="18"/>
      <c r="M92" s="17">
        <f t="shared" si="15"/>
        <v>122142</v>
      </c>
    </row>
    <row r="93" spans="1:13" ht="12.75">
      <c r="A93" s="11">
        <v>78</v>
      </c>
      <c r="B93" s="16" t="s">
        <v>98</v>
      </c>
      <c r="C93" s="17">
        <f t="shared" si="10"/>
        <v>3402286.60075</v>
      </c>
      <c r="D93" s="17">
        <f t="shared" si="11"/>
        <v>80000</v>
      </c>
      <c r="E93" s="17">
        <f t="shared" si="12"/>
        <v>3482286.60075</v>
      </c>
      <c r="F93" s="17">
        <f>'[1]anexa rectif.noi2004'!H93</f>
        <v>3362194.60075</v>
      </c>
      <c r="G93" s="17">
        <f t="shared" si="13"/>
        <v>137819.39924999978</v>
      </c>
      <c r="H93" s="17">
        <v>80000</v>
      </c>
      <c r="I93" s="17">
        <f>'[1]calculat cu noi. nou'!M130</f>
        <v>3500014</v>
      </c>
      <c r="J93" s="17">
        <f t="shared" si="14"/>
        <v>3442194.60075</v>
      </c>
      <c r="K93" s="18">
        <f>'[1]anexa initiala'!E92</f>
        <v>40092</v>
      </c>
      <c r="L93" s="18"/>
      <c r="M93" s="17">
        <f t="shared" si="15"/>
        <v>40092</v>
      </c>
    </row>
    <row r="94" spans="1:13" ht="12.75">
      <c r="A94" s="11">
        <v>79</v>
      </c>
      <c r="B94" s="16" t="s">
        <v>99</v>
      </c>
      <c r="C94" s="17">
        <f t="shared" si="10"/>
        <v>3469435.3074000003</v>
      </c>
      <c r="D94" s="17">
        <f t="shared" si="11"/>
        <v>-16780.30740000028</v>
      </c>
      <c r="E94" s="17">
        <f t="shared" si="12"/>
        <v>3452655</v>
      </c>
      <c r="F94" s="17">
        <f>'[1]anexa rectif.noi2004'!H94</f>
        <v>3350090.3074000003</v>
      </c>
      <c r="G94" s="17">
        <f t="shared" si="13"/>
        <v>-16780.30740000028</v>
      </c>
      <c r="H94" s="17">
        <f>G94</f>
        <v>-16780.30740000028</v>
      </c>
      <c r="I94" s="17">
        <f>'[1]calculat cu noi. nou'!M131</f>
        <v>3333310</v>
      </c>
      <c r="J94" s="17">
        <f t="shared" si="14"/>
        <v>3333310</v>
      </c>
      <c r="K94" s="18">
        <f>'[1]anexa initiala'!E93</f>
        <v>119345</v>
      </c>
      <c r="L94" s="18"/>
      <c r="M94" s="17">
        <f t="shared" si="15"/>
        <v>119345</v>
      </c>
    </row>
    <row r="95" spans="1:13" ht="12.75">
      <c r="A95" s="11">
        <v>80</v>
      </c>
      <c r="B95" s="16" t="s">
        <v>100</v>
      </c>
      <c r="C95" s="17">
        <f t="shared" si="10"/>
        <v>1240327.9361999999</v>
      </c>
      <c r="D95" s="17">
        <f t="shared" si="11"/>
        <v>-15468.93619999988</v>
      </c>
      <c r="E95" s="17">
        <f t="shared" si="12"/>
        <v>1224859</v>
      </c>
      <c r="F95" s="17">
        <f>'[1]anexa rectif.noi2004'!H95</f>
        <v>1218817.9361999999</v>
      </c>
      <c r="G95" s="17">
        <f t="shared" si="13"/>
        <v>-15468.93619999988</v>
      </c>
      <c r="H95" s="17">
        <f>G95</f>
        <v>-15468.93619999988</v>
      </c>
      <c r="I95" s="17">
        <f>'[1]calculat cu noi. nou'!M132</f>
        <v>1203349</v>
      </c>
      <c r="J95" s="17">
        <f t="shared" si="14"/>
        <v>1203349</v>
      </c>
      <c r="K95" s="18">
        <v>21510</v>
      </c>
      <c r="L95" s="18"/>
      <c r="M95" s="17">
        <f t="shared" si="15"/>
        <v>21510</v>
      </c>
    </row>
    <row r="96" spans="1:13" ht="12.75">
      <c r="A96" s="11">
        <v>81</v>
      </c>
      <c r="B96" s="16" t="s">
        <v>101</v>
      </c>
      <c r="C96" s="17">
        <f t="shared" si="10"/>
        <v>6185587.995749999</v>
      </c>
      <c r="D96" s="17">
        <f t="shared" si="11"/>
        <v>-35249</v>
      </c>
      <c r="E96" s="17">
        <f t="shared" si="12"/>
        <v>6150338.995749999</v>
      </c>
      <c r="F96" s="17">
        <f>'[1]anexa rectif.noi2004'!H96</f>
        <v>6178594.995749999</v>
      </c>
      <c r="G96" s="17">
        <f t="shared" si="13"/>
        <v>-39565.99574999884</v>
      </c>
      <c r="H96" s="17">
        <v>-35249</v>
      </c>
      <c r="I96" s="17">
        <f>'[1]calculat cu noi. nou'!M133</f>
        <v>6139029</v>
      </c>
      <c r="J96" s="17">
        <f t="shared" si="14"/>
        <v>6143345.995749999</v>
      </c>
      <c r="K96" s="18">
        <f>'[1]anexa initiala'!E94</f>
        <v>6993</v>
      </c>
      <c r="L96" s="18"/>
      <c r="M96" s="17">
        <f t="shared" si="15"/>
        <v>6993</v>
      </c>
    </row>
    <row r="97" spans="1:13" ht="12.75">
      <c r="A97" s="11">
        <v>82</v>
      </c>
      <c r="B97" s="16" t="s">
        <v>102</v>
      </c>
      <c r="C97" s="17">
        <f t="shared" si="10"/>
        <v>10095093.6845</v>
      </c>
      <c r="D97" s="17">
        <f t="shared" si="11"/>
        <v>-74805</v>
      </c>
      <c r="E97" s="17">
        <f t="shared" si="12"/>
        <v>10020288.6845</v>
      </c>
      <c r="F97" s="17">
        <f>'[1]anexa rectif.noi2004'!H97</f>
        <v>9987869.6845</v>
      </c>
      <c r="G97" s="17">
        <f t="shared" si="13"/>
        <v>-86506.68449999951</v>
      </c>
      <c r="H97" s="17">
        <v>-74805</v>
      </c>
      <c r="I97" s="17">
        <f>'[1]calculat cu noi. nou'!M134</f>
        <v>9901363</v>
      </c>
      <c r="J97" s="17">
        <f t="shared" si="14"/>
        <v>9913064.6845</v>
      </c>
      <c r="K97" s="18">
        <f>'[1]anexa initiala'!E95</f>
        <v>107224</v>
      </c>
      <c r="L97" s="18"/>
      <c r="M97" s="17">
        <f t="shared" si="15"/>
        <v>107224</v>
      </c>
    </row>
    <row r="98" spans="1:13" ht="12.75">
      <c r="A98" s="11">
        <v>83</v>
      </c>
      <c r="B98" s="16" t="s">
        <v>103</v>
      </c>
      <c r="C98" s="17">
        <f t="shared" si="10"/>
        <v>3104513.4472000003</v>
      </c>
      <c r="D98" s="17">
        <f t="shared" si="11"/>
        <v>-152794.4472000003</v>
      </c>
      <c r="E98" s="17">
        <f t="shared" si="12"/>
        <v>2951719</v>
      </c>
      <c r="F98" s="17">
        <f>'[1]anexa rectif.noi2004'!H98</f>
        <v>3104513.4472000003</v>
      </c>
      <c r="G98" s="17">
        <f t="shared" si="13"/>
        <v>-152794.4472000003</v>
      </c>
      <c r="H98" s="17">
        <f>G98</f>
        <v>-152794.4472000003</v>
      </c>
      <c r="I98" s="17">
        <f>'[1]calculat cu noi. nou'!M135</f>
        <v>2951719</v>
      </c>
      <c r="J98" s="17">
        <f t="shared" si="14"/>
        <v>2951719</v>
      </c>
      <c r="K98" s="18">
        <f>'[1]anexa initiala'!E96</f>
        <v>0</v>
      </c>
      <c r="L98" s="18"/>
      <c r="M98" s="17">
        <f t="shared" si="15"/>
        <v>0</v>
      </c>
    </row>
    <row r="99" spans="1:13" ht="12.75">
      <c r="A99" s="11">
        <v>84</v>
      </c>
      <c r="B99" s="16" t="s">
        <v>104</v>
      </c>
      <c r="C99" s="17">
        <f t="shared" si="10"/>
        <v>6535025.4273</v>
      </c>
      <c r="D99" s="17">
        <f t="shared" si="11"/>
        <v>-107425</v>
      </c>
      <c r="E99" s="17">
        <f t="shared" si="12"/>
        <v>6427600.4273</v>
      </c>
      <c r="F99" s="17">
        <f>'[1]anexa rectif.noi2004'!H99</f>
        <v>6526167.4273</v>
      </c>
      <c r="G99" s="17">
        <f t="shared" si="13"/>
        <v>-145432.42729999963</v>
      </c>
      <c r="H99" s="17">
        <v>-107425</v>
      </c>
      <c r="I99" s="17">
        <f>'[1]calculat cu noi. nou'!M136</f>
        <v>6380735</v>
      </c>
      <c r="J99" s="17">
        <f t="shared" si="14"/>
        <v>6418742.4273</v>
      </c>
      <c r="K99" s="18">
        <f>'[1]anexa initiala'!E97</f>
        <v>8858</v>
      </c>
      <c r="L99" s="18"/>
      <c r="M99" s="17">
        <f t="shared" si="15"/>
        <v>8858</v>
      </c>
    </row>
    <row r="100" spans="1:13" ht="12.75">
      <c r="A100" s="11">
        <v>85</v>
      </c>
      <c r="B100" s="16" t="s">
        <v>105</v>
      </c>
      <c r="C100" s="17">
        <f t="shared" si="10"/>
        <v>3824095.9140999997</v>
      </c>
      <c r="D100" s="17">
        <f t="shared" si="11"/>
        <v>-63271</v>
      </c>
      <c r="E100" s="17">
        <f t="shared" si="12"/>
        <v>3760824.9140999997</v>
      </c>
      <c r="F100" s="17">
        <f>'[1]anexa rectif.noi2004'!H100</f>
        <v>3779341.9140999997</v>
      </c>
      <c r="G100" s="17">
        <f t="shared" si="13"/>
        <v>-67850.9140999997</v>
      </c>
      <c r="H100" s="17">
        <v>-63271</v>
      </c>
      <c r="I100" s="17">
        <f>'[1]calculat cu noi. nou'!M137</f>
        <v>3711491</v>
      </c>
      <c r="J100" s="17">
        <f t="shared" si="14"/>
        <v>3716070.9140999997</v>
      </c>
      <c r="K100" s="18">
        <f>'[1]anexa initiala'!E98</f>
        <v>44754</v>
      </c>
      <c r="L100" s="18"/>
      <c r="M100" s="17">
        <f t="shared" si="15"/>
        <v>44754</v>
      </c>
    </row>
    <row r="101" spans="1:13" ht="12.75">
      <c r="A101" s="11">
        <v>86</v>
      </c>
      <c r="B101" s="16" t="s">
        <v>106</v>
      </c>
      <c r="C101" s="17">
        <f t="shared" si="10"/>
        <v>5123153.9388999995</v>
      </c>
      <c r="D101" s="17">
        <f t="shared" si="11"/>
        <v>-26000</v>
      </c>
      <c r="E101" s="17">
        <f t="shared" si="12"/>
        <v>5097153.9388999995</v>
      </c>
      <c r="F101" s="17">
        <f>'[1]anexa rectif.noi2004'!H101</f>
        <v>5085392.9388999995</v>
      </c>
      <c r="G101" s="17">
        <f t="shared" si="13"/>
        <v>-53077.938899999484</v>
      </c>
      <c r="H101" s="17">
        <v>-26000</v>
      </c>
      <c r="I101" s="17">
        <f>'[1]calculat cu noi. nou'!M138</f>
        <v>5032315</v>
      </c>
      <c r="J101" s="17">
        <f t="shared" si="14"/>
        <v>5059392.9388999995</v>
      </c>
      <c r="K101" s="18">
        <f>'[1]anexa initiala'!E99</f>
        <v>37761</v>
      </c>
      <c r="L101" s="18"/>
      <c r="M101" s="17">
        <f t="shared" si="15"/>
        <v>37761</v>
      </c>
    </row>
    <row r="102" spans="1:13" ht="12.75">
      <c r="A102" s="11">
        <v>87</v>
      </c>
      <c r="B102" s="16" t="s">
        <v>107</v>
      </c>
      <c r="C102" s="17">
        <f t="shared" si="10"/>
        <v>3801876.9401000002</v>
      </c>
      <c r="D102" s="17">
        <f t="shared" si="11"/>
        <v>80000</v>
      </c>
      <c r="E102" s="17">
        <f t="shared" si="12"/>
        <v>3881876.9401000002</v>
      </c>
      <c r="F102" s="17">
        <f>'[1]anexa rectif.noi2004'!H102</f>
        <v>3776236.9401000002</v>
      </c>
      <c r="G102" s="17">
        <f t="shared" si="13"/>
        <v>61310.05989999976</v>
      </c>
      <c r="H102" s="17">
        <v>80000</v>
      </c>
      <c r="I102" s="17">
        <f>'[1]calculat cu noi. nou'!M139</f>
        <v>3837547</v>
      </c>
      <c r="J102" s="17">
        <f t="shared" si="14"/>
        <v>3856236.9401000002</v>
      </c>
      <c r="K102" s="18">
        <f>'[1]anexa initiala'!E100</f>
        <v>25640</v>
      </c>
      <c r="L102" s="18"/>
      <c r="M102" s="17">
        <f t="shared" si="15"/>
        <v>25640</v>
      </c>
    </row>
    <row r="103" spans="1:13" ht="12.75">
      <c r="A103" s="11">
        <v>88</v>
      </c>
      <c r="B103" s="16" t="s">
        <v>108</v>
      </c>
      <c r="C103" s="17">
        <f t="shared" si="10"/>
        <v>2857302.1449000007</v>
      </c>
      <c r="D103" s="17">
        <f t="shared" si="11"/>
        <v>60000</v>
      </c>
      <c r="E103" s="17">
        <f t="shared" si="12"/>
        <v>2917302.1449000007</v>
      </c>
      <c r="F103" s="17">
        <f>'[1]anexa rectif.noi2004'!H103</f>
        <v>2835857.1449000007</v>
      </c>
      <c r="G103" s="17">
        <f t="shared" si="13"/>
        <v>-33174.144900000654</v>
      </c>
      <c r="H103" s="17">
        <v>60000</v>
      </c>
      <c r="I103" s="17">
        <f>'[1]calculat cu noi. nou'!M140</f>
        <v>2802683</v>
      </c>
      <c r="J103" s="17">
        <f t="shared" si="14"/>
        <v>2895857.1449000007</v>
      </c>
      <c r="K103" s="18">
        <f>'[1]anexa initiala'!E101</f>
        <v>21445</v>
      </c>
      <c r="L103" s="18"/>
      <c r="M103" s="17">
        <f t="shared" si="15"/>
        <v>21445</v>
      </c>
    </row>
    <row r="104" spans="1:13" ht="12.75">
      <c r="A104" s="11">
        <v>89</v>
      </c>
      <c r="B104" s="16" t="s">
        <v>109</v>
      </c>
      <c r="C104" s="17">
        <f t="shared" si="10"/>
        <v>4868352.519400001</v>
      </c>
      <c r="D104" s="17">
        <f t="shared" si="11"/>
        <v>-74725</v>
      </c>
      <c r="E104" s="17">
        <f t="shared" si="12"/>
        <v>4793627.519400001</v>
      </c>
      <c r="F104" s="17">
        <f>'[1]anexa rectif.noi2004'!H104</f>
        <v>4868352.519400001</v>
      </c>
      <c r="G104" s="17">
        <f t="shared" si="13"/>
        <v>-91019.51940000057</v>
      </c>
      <c r="H104" s="17">
        <v>-74725</v>
      </c>
      <c r="I104" s="17">
        <f>'[1]calculat cu noi. nou'!M141</f>
        <v>4777333</v>
      </c>
      <c r="J104" s="17">
        <f t="shared" si="14"/>
        <v>4793627.519400001</v>
      </c>
      <c r="K104" s="18">
        <f>'[1]anexa initiala'!E102</f>
        <v>0</v>
      </c>
      <c r="L104" s="18"/>
      <c r="M104" s="17">
        <f t="shared" si="15"/>
        <v>0</v>
      </c>
    </row>
    <row r="105" spans="1:13" ht="12.75">
      <c r="A105" s="11">
        <v>90</v>
      </c>
      <c r="B105" s="16" t="s">
        <v>110</v>
      </c>
      <c r="C105" s="17">
        <f t="shared" si="10"/>
        <v>3354827.30515</v>
      </c>
      <c r="D105" s="17">
        <f t="shared" si="11"/>
        <v>150000</v>
      </c>
      <c r="E105" s="17">
        <f t="shared" si="12"/>
        <v>3504827.30515</v>
      </c>
      <c r="F105" s="17">
        <f>'[1]anexa rectif.noi2004'!H105</f>
        <v>3340375.30515</v>
      </c>
      <c r="G105" s="17">
        <f t="shared" si="13"/>
        <v>-118029.30514999991</v>
      </c>
      <c r="H105" s="17">
        <v>150000</v>
      </c>
      <c r="I105" s="17">
        <f>'[1]calculat cu noi. nou'!M142</f>
        <v>3222346</v>
      </c>
      <c r="J105" s="17">
        <f t="shared" si="14"/>
        <v>3490375.30515</v>
      </c>
      <c r="K105" s="18">
        <f>'[1]anexa initiala'!E103</f>
        <v>14452</v>
      </c>
      <c r="L105" s="18"/>
      <c r="M105" s="17">
        <f t="shared" si="15"/>
        <v>14452</v>
      </c>
    </row>
    <row r="106" spans="1:13" ht="12.75">
      <c r="A106" s="11">
        <v>91</v>
      </c>
      <c r="B106" s="16" t="s">
        <v>111</v>
      </c>
      <c r="C106" s="17">
        <f t="shared" si="10"/>
        <v>2761165.1007999997</v>
      </c>
      <c r="D106" s="17">
        <f t="shared" si="11"/>
        <v>87000</v>
      </c>
      <c r="E106" s="17">
        <f t="shared" si="12"/>
        <v>2848165.1007999997</v>
      </c>
      <c r="F106" s="17">
        <f>'[1]anexa rectif.noi2004'!H106</f>
        <v>2694500.1007999997</v>
      </c>
      <c r="G106" s="17">
        <f t="shared" si="13"/>
        <v>15672.899200000335</v>
      </c>
      <c r="H106" s="17">
        <v>87000</v>
      </c>
      <c r="I106" s="17">
        <f>'[1]calculat cu noi. nou'!M143</f>
        <v>2710173</v>
      </c>
      <c r="J106" s="17">
        <f t="shared" si="14"/>
        <v>2781500.1007999997</v>
      </c>
      <c r="K106" s="18">
        <f>'[1]anexa initiala'!E104</f>
        <v>66665</v>
      </c>
      <c r="L106" s="18"/>
      <c r="M106" s="17">
        <f t="shared" si="15"/>
        <v>66665</v>
      </c>
    </row>
    <row r="107" spans="1:13" ht="12.75">
      <c r="A107" s="11">
        <v>92</v>
      </c>
      <c r="B107" s="16" t="s">
        <v>112</v>
      </c>
      <c r="C107" s="17">
        <f t="shared" si="10"/>
        <v>2437144.5537</v>
      </c>
      <c r="D107" s="17">
        <f t="shared" si="11"/>
        <v>-29659</v>
      </c>
      <c r="E107" s="17">
        <f t="shared" si="12"/>
        <v>2407485.5537</v>
      </c>
      <c r="F107" s="17">
        <f>'[1]anexa rectif.noi2004'!H107</f>
        <v>2430151.5537</v>
      </c>
      <c r="G107" s="17">
        <f t="shared" si="13"/>
        <v>-26350.553700000048</v>
      </c>
      <c r="H107" s="17">
        <v>-29659</v>
      </c>
      <c r="I107" s="17">
        <f>'[1]calculat cu noi. nou'!M144</f>
        <v>2403801</v>
      </c>
      <c r="J107" s="17">
        <f t="shared" si="14"/>
        <v>2400492.5537</v>
      </c>
      <c r="K107" s="18">
        <f>'[1]anexa initiala'!E105</f>
        <v>6993</v>
      </c>
      <c r="L107" s="18"/>
      <c r="M107" s="17">
        <f t="shared" si="15"/>
        <v>6993</v>
      </c>
    </row>
    <row r="108" spans="1:13" ht="12.75">
      <c r="A108" s="11">
        <v>93</v>
      </c>
      <c r="B108" s="16" t="s">
        <v>113</v>
      </c>
      <c r="C108" s="17">
        <f t="shared" si="10"/>
        <v>1450640.8361499999</v>
      </c>
      <c r="D108" s="17">
        <f t="shared" si="11"/>
        <v>10444</v>
      </c>
      <c r="E108" s="17">
        <f t="shared" si="12"/>
        <v>1461084.8361499999</v>
      </c>
      <c r="F108" s="17">
        <f>'[1]anexa rectif.noi2004'!H108</f>
        <v>1450640.8361499999</v>
      </c>
      <c r="G108" s="17">
        <f t="shared" si="13"/>
        <v>10315.163850000128</v>
      </c>
      <c r="H108" s="17">
        <v>10444</v>
      </c>
      <c r="I108" s="17">
        <f>'[1]calculat cu noi. nou'!M145</f>
        <v>1460956</v>
      </c>
      <c r="J108" s="17">
        <f t="shared" si="14"/>
        <v>1461084.8361499999</v>
      </c>
      <c r="K108" s="18">
        <f>'[1]anexa initiala'!E106</f>
        <v>0</v>
      </c>
      <c r="L108" s="18"/>
      <c r="M108" s="17">
        <f t="shared" si="15"/>
        <v>0</v>
      </c>
    </row>
    <row r="109" spans="1:13" ht="12.75">
      <c r="A109" s="11">
        <v>94</v>
      </c>
      <c r="B109" s="16" t="s">
        <v>114</v>
      </c>
      <c r="C109" s="17">
        <f t="shared" si="10"/>
        <v>4167914.8095</v>
      </c>
      <c r="D109" s="17">
        <f t="shared" si="11"/>
        <v>0</v>
      </c>
      <c r="E109" s="17">
        <f t="shared" si="12"/>
        <v>4167914.8095</v>
      </c>
      <c r="F109" s="17">
        <f>'[1]anexa rectif.noi2004'!H109</f>
        <v>4167448.8095</v>
      </c>
      <c r="G109" s="17">
        <f t="shared" si="13"/>
        <v>1633.190500000026</v>
      </c>
      <c r="H109" s="17">
        <v>0</v>
      </c>
      <c r="I109" s="17">
        <f>'[1]calculat cu noi. nou'!M146</f>
        <v>4169082</v>
      </c>
      <c r="J109" s="17">
        <f t="shared" si="14"/>
        <v>4167448.8095</v>
      </c>
      <c r="K109" s="18">
        <f>'[1]anexa initiala'!E108</f>
        <v>466</v>
      </c>
      <c r="L109" s="18"/>
      <c r="M109" s="17">
        <f t="shared" si="15"/>
        <v>466</v>
      </c>
    </row>
    <row r="110" spans="1:13" ht="12.75">
      <c r="A110" s="11">
        <v>95</v>
      </c>
      <c r="B110" s="16" t="s">
        <v>115</v>
      </c>
      <c r="C110" s="17">
        <f t="shared" si="10"/>
        <v>2411568.1245000004</v>
      </c>
      <c r="D110" s="17">
        <f t="shared" si="11"/>
        <v>-47122.124500000384</v>
      </c>
      <c r="E110" s="17">
        <f t="shared" si="12"/>
        <v>2364446</v>
      </c>
      <c r="F110" s="17">
        <f>'[1]anexa rectif.noi2004'!H110</f>
        <v>2405974.1245000004</v>
      </c>
      <c r="G110" s="17">
        <f t="shared" si="13"/>
        <v>-47122.124500000384</v>
      </c>
      <c r="H110" s="17">
        <f>G110</f>
        <v>-47122.124500000384</v>
      </c>
      <c r="I110" s="17">
        <f>'[1]calculat cu noi. nou'!M147</f>
        <v>2358852</v>
      </c>
      <c r="J110" s="17">
        <f t="shared" si="14"/>
        <v>2358852</v>
      </c>
      <c r="K110" s="18">
        <f>'[1]anexa initiala'!E109</f>
        <v>5594</v>
      </c>
      <c r="L110" s="18"/>
      <c r="M110" s="17">
        <f t="shared" si="15"/>
        <v>5594</v>
      </c>
    </row>
    <row r="111" spans="1:13" ht="12.75">
      <c r="A111" s="11">
        <v>96</v>
      </c>
      <c r="B111" s="16" t="s">
        <v>116</v>
      </c>
      <c r="C111" s="17">
        <f t="shared" si="10"/>
        <v>3028869.9037999995</v>
      </c>
      <c r="D111" s="17">
        <f t="shared" si="11"/>
        <v>27024</v>
      </c>
      <c r="E111" s="17">
        <f t="shared" si="12"/>
        <v>3055893.9037999995</v>
      </c>
      <c r="F111" s="17">
        <f>'[1]anexa rectif.noi2004'!H111</f>
        <v>3024207.9037999995</v>
      </c>
      <c r="G111" s="17">
        <f t="shared" si="13"/>
        <v>8054.096200000495</v>
      </c>
      <c r="H111" s="17">
        <v>27024</v>
      </c>
      <c r="I111" s="17">
        <f>'[1]calculat cu noi. nou'!M148</f>
        <v>3032262</v>
      </c>
      <c r="J111" s="17">
        <f t="shared" si="14"/>
        <v>3051231.9037999995</v>
      </c>
      <c r="K111" s="18">
        <f>'[1]anexa initiala'!E110</f>
        <v>4662</v>
      </c>
      <c r="L111" s="18"/>
      <c r="M111" s="17">
        <f t="shared" si="15"/>
        <v>4662</v>
      </c>
    </row>
    <row r="112" spans="1:13" ht="12.75">
      <c r="A112" s="11">
        <v>97</v>
      </c>
      <c r="B112" s="16" t="s">
        <v>117</v>
      </c>
      <c r="C112" s="17">
        <f t="shared" si="10"/>
        <v>1030000.1096999999</v>
      </c>
      <c r="D112" s="17">
        <f t="shared" si="11"/>
        <v>-30140</v>
      </c>
      <c r="E112" s="17">
        <f t="shared" si="12"/>
        <v>999860.1096999999</v>
      </c>
      <c r="F112" s="17">
        <f>'[1]anexa rectif.noi2004'!H112</f>
        <v>1005292.1096999999</v>
      </c>
      <c r="G112" s="17">
        <f t="shared" si="13"/>
        <v>-34787.10969999991</v>
      </c>
      <c r="H112" s="17">
        <v>-30140</v>
      </c>
      <c r="I112" s="17">
        <f>'[1]calculat cu noi. nou'!M149</f>
        <v>970505</v>
      </c>
      <c r="J112" s="17">
        <f t="shared" si="14"/>
        <v>975152.1096999999</v>
      </c>
      <c r="K112" s="18">
        <f>'[1]anexa initiala'!E111</f>
        <v>24708</v>
      </c>
      <c r="L112" s="18"/>
      <c r="M112" s="17">
        <f t="shared" si="15"/>
        <v>24708</v>
      </c>
    </row>
    <row r="113" spans="1:13" ht="12.75">
      <c r="A113" s="11">
        <v>98</v>
      </c>
      <c r="B113" s="16" t="s">
        <v>118</v>
      </c>
      <c r="C113" s="17">
        <f t="shared" si="10"/>
        <v>2487074.11955</v>
      </c>
      <c r="D113" s="17">
        <f t="shared" si="11"/>
        <v>-41341</v>
      </c>
      <c r="E113" s="17">
        <f t="shared" si="12"/>
        <v>2445733.11955</v>
      </c>
      <c r="F113" s="17">
        <f>'[1]anexa rectif.noi2004'!H113</f>
        <v>2446049.11955</v>
      </c>
      <c r="G113" s="17">
        <f t="shared" si="13"/>
        <v>-36466.119549999945</v>
      </c>
      <c r="H113" s="17">
        <v>-41341</v>
      </c>
      <c r="I113" s="17">
        <f>'[1]calculat cu noi. nou'!M150</f>
        <v>2409583</v>
      </c>
      <c r="J113" s="17">
        <f t="shared" si="14"/>
        <v>2404708.11955</v>
      </c>
      <c r="K113" s="18">
        <f>'[1]anexa initiala'!E112</f>
        <v>41025</v>
      </c>
      <c r="L113" s="18"/>
      <c r="M113" s="17">
        <f t="shared" si="15"/>
        <v>41025</v>
      </c>
    </row>
    <row r="114" spans="1:13" ht="12.75">
      <c r="A114" s="11">
        <v>99</v>
      </c>
      <c r="B114" s="16" t="s">
        <v>119</v>
      </c>
      <c r="C114" s="17">
        <f t="shared" si="10"/>
        <v>5696828.050799999</v>
      </c>
      <c r="D114" s="17">
        <f t="shared" si="11"/>
        <v>30000</v>
      </c>
      <c r="E114" s="17">
        <f t="shared" si="12"/>
        <v>5726828.050799999</v>
      </c>
      <c r="F114" s="17">
        <f>'[1]anexa rectif.noi2004'!H114</f>
        <v>5659533.050799999</v>
      </c>
      <c r="G114" s="17">
        <f t="shared" si="13"/>
        <v>4562.949200000614</v>
      </c>
      <c r="H114" s="17">
        <v>30000</v>
      </c>
      <c r="I114" s="17">
        <f>'[1]calculat cu noi. nou'!M151</f>
        <v>5664096</v>
      </c>
      <c r="J114" s="17">
        <f t="shared" si="14"/>
        <v>5689533.050799999</v>
      </c>
      <c r="K114" s="18">
        <f>'[1]anexa initiala'!E113</f>
        <v>37295</v>
      </c>
      <c r="L114" s="18"/>
      <c r="M114" s="17">
        <f t="shared" si="15"/>
        <v>37295</v>
      </c>
    </row>
    <row r="115" spans="1:13" ht="12.75">
      <c r="A115" s="11">
        <v>100</v>
      </c>
      <c r="B115" s="16" t="s">
        <v>120</v>
      </c>
      <c r="C115" s="17">
        <f t="shared" si="10"/>
        <v>2564440.71605</v>
      </c>
      <c r="D115" s="17">
        <f t="shared" si="11"/>
        <v>0</v>
      </c>
      <c r="E115" s="17">
        <f t="shared" si="12"/>
        <v>2564440.71605</v>
      </c>
      <c r="F115" s="17">
        <f>'[1]anexa rectif.noi2004'!H115</f>
        <v>2520152.71605</v>
      </c>
      <c r="G115" s="17">
        <f t="shared" si="13"/>
        <v>-29517.71604999993</v>
      </c>
      <c r="H115" s="17">
        <v>0</v>
      </c>
      <c r="I115" s="17">
        <f>'[1]calculat cu noi. nou'!M152</f>
        <v>2490635</v>
      </c>
      <c r="J115" s="17">
        <f t="shared" si="14"/>
        <v>2520152.71605</v>
      </c>
      <c r="K115" s="18">
        <f>'[1]anexa initiala'!E114</f>
        <v>44288</v>
      </c>
      <c r="L115" s="18"/>
      <c r="M115" s="17">
        <f t="shared" si="15"/>
        <v>44288</v>
      </c>
    </row>
    <row r="116" spans="1:13" ht="12.75">
      <c r="A116" s="11">
        <v>101</v>
      </c>
      <c r="B116" s="16" t="s">
        <v>121</v>
      </c>
      <c r="C116" s="17">
        <f t="shared" si="10"/>
        <v>2401969.90175</v>
      </c>
      <c r="D116" s="17">
        <f t="shared" si="11"/>
        <v>0</v>
      </c>
      <c r="E116" s="17">
        <f t="shared" si="12"/>
        <v>2401969.90175</v>
      </c>
      <c r="F116" s="17">
        <f>'[1]anexa rectif.noi2004'!H116</f>
        <v>2348357.90175</v>
      </c>
      <c r="G116" s="17">
        <f t="shared" si="13"/>
        <v>3651.0982499998063</v>
      </c>
      <c r="H116" s="17">
        <v>0</v>
      </c>
      <c r="I116" s="17">
        <f>'[1]calculat cu noi. nou'!M153</f>
        <v>2352009</v>
      </c>
      <c r="J116" s="17">
        <f t="shared" si="14"/>
        <v>2348357.90175</v>
      </c>
      <c r="K116" s="18">
        <f>'[1]anexa initiala'!E115</f>
        <v>53612</v>
      </c>
      <c r="L116" s="18"/>
      <c r="M116" s="17">
        <f t="shared" si="15"/>
        <v>53612</v>
      </c>
    </row>
    <row r="117" spans="1:13" ht="12.75">
      <c r="A117" s="11">
        <v>102</v>
      </c>
      <c r="B117" s="16" t="s">
        <v>122</v>
      </c>
      <c r="C117" s="17">
        <f t="shared" si="10"/>
        <v>5303338.721499999</v>
      </c>
      <c r="D117" s="17">
        <f t="shared" si="11"/>
        <v>-116009.72149999905</v>
      </c>
      <c r="E117" s="17">
        <f t="shared" si="12"/>
        <v>5187329</v>
      </c>
      <c r="F117" s="17">
        <f>'[1]anexa rectif.noi2004'!H117</f>
        <v>5271637.721499999</v>
      </c>
      <c r="G117" s="17">
        <f t="shared" si="13"/>
        <v>-116009.72149999905</v>
      </c>
      <c r="H117" s="17">
        <f>G117</f>
        <v>-116009.72149999905</v>
      </c>
      <c r="I117" s="17">
        <f>'[1]calculat cu noi. nou'!M154</f>
        <v>5155628</v>
      </c>
      <c r="J117" s="17">
        <f t="shared" si="14"/>
        <v>5155628</v>
      </c>
      <c r="K117" s="18">
        <f>'[1]anexa initiala'!E116</f>
        <v>31701</v>
      </c>
      <c r="L117" s="18"/>
      <c r="M117" s="17">
        <f t="shared" si="15"/>
        <v>31701</v>
      </c>
    </row>
  </sheetData>
  <mergeCells count="10">
    <mergeCell ref="B5:M5"/>
    <mergeCell ref="A8:A10"/>
    <mergeCell ref="B8:B10"/>
    <mergeCell ref="C8:E8"/>
    <mergeCell ref="F8:M8"/>
    <mergeCell ref="C9:C10"/>
    <mergeCell ref="D9:D10"/>
    <mergeCell ref="E9:E10"/>
    <mergeCell ref="F9:J9"/>
    <mergeCell ref="K9:M9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monica</cp:lastModifiedBy>
  <cp:lastPrinted>2004-12-14T07:41:12Z</cp:lastPrinted>
  <dcterms:created xsi:type="dcterms:W3CDTF">2004-12-14T07:40:36Z</dcterms:created>
  <dcterms:modified xsi:type="dcterms:W3CDTF">2005-01-05T08:55:38Z</dcterms:modified>
  <cp:category/>
  <cp:version/>
  <cp:contentType/>
  <cp:contentStatus/>
</cp:coreProperties>
</file>