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0425" windowHeight="6300" activeTab="0"/>
  </bookViews>
  <sheets>
    <sheet name="Rdec" sheetId="1" r:id="rId1"/>
  </sheets>
  <definedNames>
    <definedName name="_xlnm.Print_Titles" localSheetId="0">'Rdec'!$1:$1</definedName>
    <definedName name="_xlnm.Print_Area" localSheetId="0">'Rdec'!$A$1:$H$93</definedName>
  </definedNames>
  <calcPr fullCalcOnLoad="1"/>
</workbook>
</file>

<file path=xl/sharedStrings.xml><?xml version="1.0" encoding="utf-8"?>
<sst xmlns="http://schemas.openxmlformats.org/spreadsheetml/2006/main" count="162" uniqueCount="114">
  <si>
    <t>D.G.P.D.C. MURES                                  total din care:</t>
  </si>
  <si>
    <t>AEROPORT                                                      total</t>
  </si>
  <si>
    <t>SCOALA PROFESIONALA SPECIALA  REGHIN     total</t>
  </si>
  <si>
    <t>SCOALA SPECIALA NR. 1 TG.MURES                 total</t>
  </si>
  <si>
    <t>Extindre aerogară Tîrgu Mureş cu pavilion plecări flux internaţional</t>
  </si>
  <si>
    <t>Gard împrejmuitor Aeroport Tîrgu Mureş</t>
  </si>
  <si>
    <t>SURM                                                             total</t>
  </si>
  <si>
    <t>Staţie de clorinare apă la staţia de pompare Câmpeniţa</t>
  </si>
  <si>
    <t>63.02.A</t>
  </si>
  <si>
    <t>Dotări (calculator cu imprimantă, cameră video, aparat foto digit., retroproiector)</t>
  </si>
  <si>
    <t>Contribuţia la programul PHARE pt. achiziţie de imobile, proiect 0104.01-MS 308</t>
  </si>
  <si>
    <t xml:space="preserve">Dotări (orgă de lumini portabil, sistem aer condiţionat) </t>
  </si>
  <si>
    <t xml:space="preserve"> Parc Industrial Platforma Ungheni-Vidrasău</t>
  </si>
  <si>
    <t>Contribuţia Consiliului Judeţean la Programul de alimentare cu apă aprobat prin HGR nr.687/1997</t>
  </si>
  <si>
    <t>Dotări (autoturism, aparatură, echipament automatizare)</t>
  </si>
  <si>
    <t>Dotări (instrumente muzicale, calculator cu accesorii, xerox)</t>
  </si>
  <si>
    <t>Dotări (bănci amfiteatru)</t>
  </si>
  <si>
    <t>SCOALA SPECIALA NR. 2 TG.MURES                      total</t>
  </si>
  <si>
    <t>51.02.A</t>
  </si>
  <si>
    <t>51.02.C</t>
  </si>
  <si>
    <t>72.02.C</t>
  </si>
  <si>
    <t>60.02.C</t>
  </si>
  <si>
    <t>59.02.C</t>
  </si>
  <si>
    <t>68.02.A</t>
  </si>
  <si>
    <t>57.02.C</t>
  </si>
  <si>
    <t>60.02.A</t>
  </si>
  <si>
    <t>Dotări</t>
  </si>
  <si>
    <t>Dotări (calculator, 2 imprimante,combină cu boxe, cameră video)</t>
  </si>
  <si>
    <t>Dotări (tehnică de calcul)</t>
  </si>
  <si>
    <t>59.02.B</t>
  </si>
  <si>
    <t>63.02.B</t>
  </si>
  <si>
    <t>Hărţi topo pe suport magnetic</t>
  </si>
  <si>
    <t>Achiziţii echipamente de calcul (calculatoare+imprimante-conform anexei)</t>
  </si>
  <si>
    <t>Centrul de plasament familial Sîncraiu de Mureş (3 căsuţe)</t>
  </si>
  <si>
    <t>SF reabilitare alimentare apă Iernut-Cucerdea</t>
  </si>
  <si>
    <t>SF reabilitare alimentare apă Iernut-Lechinţa</t>
  </si>
  <si>
    <t>Depozit ecologic Ungheni</t>
  </si>
  <si>
    <t>Dotări independente (contribuţie pt. programul PHARE- echipamente pt. case, autoutilitară)</t>
  </si>
  <si>
    <t>63.02.C</t>
  </si>
  <si>
    <t>Nr.
crt</t>
  </si>
  <si>
    <t>Denumirea lucrării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</si>
  <si>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</si>
  <si>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</si>
  <si>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</si>
  <si>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</si>
  <si>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</si>
  <si>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</si>
  <si>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</si>
  <si>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</si>
  <si>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</si>
  <si>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</si>
  <si>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</si>
  <si>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</si>
  <si>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</si>
  <si>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</si>
  <si>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</si>
  <si>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</si>
  <si>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</si>
  <si>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</si>
  <si>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</si>
  <si>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</si>
  <si>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</si>
  <si>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Achiziţie teren</t>
  </si>
  <si>
    <t xml:space="preserve">Teatrul "ARIEL"                                               </t>
  </si>
  <si>
    <t xml:space="preserve">Ansamblul artistic "MURESUL"                     </t>
  </si>
  <si>
    <t xml:space="preserve">Scoala de Arte                                                   </t>
  </si>
  <si>
    <t xml:space="preserve">Muzeul Judetean MURES                                 </t>
  </si>
  <si>
    <t xml:space="preserve">Biblioteca Judeteana Mures                            </t>
  </si>
  <si>
    <t xml:space="preserve">Administratia Palatului Culturii                      </t>
  </si>
  <si>
    <t xml:space="preserve">Revista "VATRA"                                              </t>
  </si>
  <si>
    <t xml:space="preserve">Revista "LATO"                                                  </t>
  </si>
  <si>
    <t xml:space="preserve">Filarmonica de Stat Tirgu Mures                      </t>
  </si>
  <si>
    <t xml:space="preserve">Teatrul Naţional                                                  </t>
  </si>
  <si>
    <t xml:space="preserve">Centrul de creatie                                            </t>
  </si>
  <si>
    <t>Total prevederi
2004</t>
  </si>
  <si>
    <t>Valori rectificate</t>
  </si>
  <si>
    <r>
      <t>Dotare dir.  Juridică (</t>
    </r>
    <r>
      <rPr>
        <sz val="10"/>
        <color indexed="10"/>
        <rFont val="Times New Roman"/>
        <family val="1"/>
      </rPr>
      <t>program calculator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colator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rizograf 470</t>
    </r>
    <r>
      <rPr>
        <sz val="10"/>
        <rFont val="Times New Roman"/>
        <family val="1"/>
      </rPr>
      <t>, maşină de broşat 260)</t>
    </r>
  </si>
  <si>
    <t>Dotare (rest plată ptr. stand verificare 2003)</t>
  </si>
  <si>
    <t>Extindere pistă…instalaţia de balizaj Aeroport Tg.Mureş</t>
  </si>
  <si>
    <t>SF conductă aducţiune staţie pompare Sg.de Mureş</t>
  </si>
  <si>
    <t>Restaurarea Bibliotecii Teleki-Bolyai- secţia de artă şi galeria Ion Vlasiu</t>
  </si>
  <si>
    <t>SF ptr. Instalaţia electrică la Palatul Culturii</t>
  </si>
  <si>
    <t>KIT FAX SCANER ptr. Copiator</t>
  </si>
  <si>
    <t>Achiziţii obiecte muzeale, calculator cu imprimantă</t>
  </si>
  <si>
    <t>Dotări (cordeon,contrabas,taragot,tehnică de iluminat)</t>
  </si>
  <si>
    <t>Dotări (copiator)</t>
  </si>
  <si>
    <t>Dotări (sistem control iluminat scenic, boxe audio, cască audio, copiator, calculator cu accesori, autoturism, TV color)</t>
  </si>
  <si>
    <t>Dotări (program calculatoare, calculator cu imprimantă, copiator, centrală telefonică, autoturism)</t>
  </si>
  <si>
    <t>Dotări independente ( vase inox, malaxor, robot  de buc. Industrial, pompă nămol, autoturism, mobilier, calculator cu accesorii, dotare ptr. centrul fam. Sîncraiu de Mureş )</t>
  </si>
  <si>
    <t>Dotări (sistem date voce, scule, ciocan rotopercutor)</t>
  </si>
  <si>
    <t>Instalaţia de climatizare la Palatul Culturii Târgu Mureş</t>
  </si>
  <si>
    <t xml:space="preserve">SC DRUMURI ŞI PODURI SA </t>
  </si>
  <si>
    <t>67.02.C</t>
  </si>
  <si>
    <t>68.02.C</t>
  </si>
  <si>
    <t>CENTRUL JUDEŢEAN DE CONSULTANŢĂ AGRICOLĂ</t>
  </si>
  <si>
    <t>Dotare(cameră vdeodigital, video proiector)</t>
  </si>
  <si>
    <t>Dotări utilaje (compactor tandem cu cilindri vibratori)</t>
  </si>
  <si>
    <t>Dotare staţia de clorinare Cîmpeniţa</t>
  </si>
  <si>
    <t>Conductă aducţiune apă Sg. de Mureş</t>
  </si>
  <si>
    <t xml:space="preserve">SF Extindere reţea apă Reghin - Fărăgău </t>
  </si>
  <si>
    <t>Reabilitare conductă magistrală Pogăceaua - Sărmaşu</t>
  </si>
  <si>
    <t>Total cap. 68.02</t>
  </si>
  <si>
    <t>Dotări (maşină universală cu operaţii combinate de tâmplărie)</t>
  </si>
  <si>
    <t xml:space="preserve">59.02.A </t>
  </si>
  <si>
    <t>Dotări (centrală telefonică)</t>
  </si>
  <si>
    <t>Dotare administrativ (aparat foto digital)</t>
  </si>
  <si>
    <t>Extindere reăea calculatoare</t>
  </si>
  <si>
    <r>
      <t>influenţe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+</t>
    </r>
  </si>
  <si>
    <r>
      <t>influenţe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-</t>
    </r>
  </si>
  <si>
    <t>Program de intervenţie rapidă</t>
  </si>
  <si>
    <t xml:space="preserve">Complex de servicii comunitare  pt. copii cu handicap -Sighişoara </t>
  </si>
  <si>
    <t xml:space="preserve">SF ptr. Complex de servicii comunitare  pt. copii cu handicap -Sighişoara </t>
  </si>
  <si>
    <t>Dotare (staţia de tratare a apei Bistra)</t>
  </si>
  <si>
    <t xml:space="preserve">Dotări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</si>
</sst>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5" fillId="3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3" fontId="1" fillId="4" borderId="3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3" fontId="5" fillId="3" borderId="3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4" borderId="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2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4" borderId="2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 wrapText="1"/>
    </xf>
    <xf numFmtId="3" fontId="5" fillId="3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5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5" borderId="7" xfId="0" applyFont="1" applyFill="1" applyBorder="1" applyAlignment="1">
      <alignment/>
    </xf>
    <xf numFmtId="0" fontId="2" fillId="4" borderId="5" xfId="0" applyFont="1" applyFill="1" applyBorder="1" applyAlignment="1">
      <alignment wrapText="1"/>
    </xf>
    <xf numFmtId="0" fontId="2" fillId="5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00"/>
  <sheetViews>
    <sheetView tabSelected="1" workbookViewId="0" topLeftCell="C1">
      <pane ySplit="2" topLeftCell="BM57" activePane="bottomLeft" state="frozen"/>
      <selection pane="topLeft" activeCell="A1" sqref="A1"/>
      <selection pane="bottomLeft" activeCell="E91" sqref="A1:IV16384"/>
    </sheetView>
  </sheetViews>
  <sheetFormatPr defaultColWidth="9.140625" defaultRowHeight="12.75"/>
  <cols>
    <col min="1" max="1" width="4.57421875" style="3" customWidth="1"/>
    <col min="2" max="2" width="7.421875" style="3" customWidth="1"/>
    <col min="3" max="3" width="43.57421875" style="47" customWidth="1"/>
    <col min="4" max="7" width="10.140625" style="3" customWidth="1"/>
    <col min="8" max="8" width="9.140625" style="47" customWidth="1"/>
    <col min="9" max="9" width="9.140625" style="3" customWidth="1"/>
    <col min="10" max="10" width="9.8515625" style="3" hidden="1" customWidth="1"/>
    <col min="11" max="16384" width="9.140625" style="3" customWidth="1"/>
  </cols>
  <sheetData>
    <row r="1" spans="1:8" ht="39.75">
      <c r="A1" s="1" t="s">
        <v>39</v>
      </c>
      <c r="B1" s="2" t="s">
        <v>49</v>
      </c>
      <c r="C1" s="2" t="s">
        <v>40</v>
      </c>
      <c r="D1" s="2" t="s">
        <v>74</v>
      </c>
      <c r="E1" s="61" t="s">
        <v>107</v>
      </c>
      <c r="F1" s="61" t="s">
        <v>108</v>
      </c>
      <c r="G1" s="2" t="s">
        <v>75</v>
      </c>
      <c r="H1" s="2" t="s">
        <v>48</v>
      </c>
    </row>
    <row r="2" spans="1:11" ht="12.75">
      <c r="A2" s="4"/>
      <c r="B2" s="5"/>
      <c r="C2" s="5" t="s">
        <v>50</v>
      </c>
      <c r="D2" s="6">
        <v>70769825</v>
      </c>
      <c r="E2" s="6">
        <f>E3+E35+E62+E64+E66+E68+E75+E77+E86+E88+E92</f>
        <v>3176000</v>
      </c>
      <c r="F2" s="6">
        <f>F3+F35+F62+F64+F66+F68+F75+F77+F86+F88+F92</f>
        <v>7568000</v>
      </c>
      <c r="G2" s="6">
        <f>G3+G35+G62+G64+G66+G68+G75+G77+G86+G88+G92</f>
        <v>66377825</v>
      </c>
      <c r="H2" s="5"/>
      <c r="J2" s="105"/>
      <c r="K2" s="105"/>
    </row>
    <row r="3" spans="1:11" s="9" customFormat="1" ht="12.75">
      <c r="A3" s="7"/>
      <c r="B3" s="7"/>
      <c r="C3" s="7" t="s">
        <v>42</v>
      </c>
      <c r="D3" s="8">
        <f>D4+D15+D25+D27</f>
        <v>28073425</v>
      </c>
      <c r="E3" s="8">
        <f>E4+E15+E25+E27</f>
        <v>1250000</v>
      </c>
      <c r="F3" s="8">
        <f>F4+F15+F25+F27</f>
        <v>7142000</v>
      </c>
      <c r="G3" s="8">
        <f>G4+G15+G25+G27</f>
        <v>22181425</v>
      </c>
      <c r="H3" s="8"/>
      <c r="K3" s="123"/>
    </row>
    <row r="4" spans="1:11" s="12" customFormat="1" ht="12.75">
      <c r="A4" s="10"/>
      <c r="B4" s="10"/>
      <c r="C4" s="10" t="s">
        <v>43</v>
      </c>
      <c r="D4" s="11">
        <f>D5+D6+D7+D8+D9+D10+D11+D12+D13+D14</f>
        <v>4233962</v>
      </c>
      <c r="E4" s="11">
        <f>E5+E6+E7+E8+E9+E10+E11+E12+E13+E14</f>
        <v>365000</v>
      </c>
      <c r="F4" s="11">
        <f>F5+F6+F7+F8+F9+F10+F11+F12+F13+F14</f>
        <v>844591</v>
      </c>
      <c r="G4" s="11">
        <f>G5+G6+G7+G8+G9+G10+G11+G12+G13+G14</f>
        <v>3754371</v>
      </c>
      <c r="H4" s="11"/>
      <c r="J4" s="109"/>
      <c r="K4" s="109"/>
    </row>
    <row r="5" spans="1:10" ht="25.5">
      <c r="A5" s="16">
        <v>1</v>
      </c>
      <c r="B5" s="16" t="s">
        <v>19</v>
      </c>
      <c r="C5" s="14" t="s">
        <v>57</v>
      </c>
      <c r="D5" s="24">
        <v>200000</v>
      </c>
      <c r="E5" s="24">
        <v>0</v>
      </c>
      <c r="F5" s="24">
        <v>0</v>
      </c>
      <c r="G5" s="84">
        <f aca="true" t="shared" si="0" ref="G5:G14">D5+E5-F5</f>
        <v>200000</v>
      </c>
      <c r="H5" s="14"/>
      <c r="J5" s="105"/>
    </row>
    <row r="6" spans="1:11" ht="12.75">
      <c r="A6" s="16">
        <v>2</v>
      </c>
      <c r="B6" s="19" t="s">
        <v>19</v>
      </c>
      <c r="C6" s="14" t="s">
        <v>31</v>
      </c>
      <c r="D6" s="15">
        <v>1500000</v>
      </c>
      <c r="E6" s="15">
        <v>0</v>
      </c>
      <c r="F6" s="24">
        <v>0</v>
      </c>
      <c r="G6" s="79">
        <f t="shared" si="0"/>
        <v>1500000</v>
      </c>
      <c r="H6" s="14"/>
      <c r="J6" s="105"/>
      <c r="K6" s="105"/>
    </row>
    <row r="7" spans="1:11" ht="25.5">
      <c r="A7" s="16">
        <v>3</v>
      </c>
      <c r="B7" s="16" t="s">
        <v>19</v>
      </c>
      <c r="C7" s="14" t="s">
        <v>56</v>
      </c>
      <c r="D7" s="24">
        <v>112015</v>
      </c>
      <c r="E7" s="24">
        <v>0</v>
      </c>
      <c r="F7" s="24">
        <v>0</v>
      </c>
      <c r="G7" s="84">
        <f t="shared" si="0"/>
        <v>112015</v>
      </c>
      <c r="H7" s="14"/>
      <c r="J7" s="105"/>
      <c r="K7" s="105"/>
    </row>
    <row r="8" spans="1:10" ht="27.75" customHeight="1">
      <c r="A8" s="16">
        <v>4</v>
      </c>
      <c r="B8" s="16" t="s">
        <v>19</v>
      </c>
      <c r="C8" s="14" t="s">
        <v>41</v>
      </c>
      <c r="D8" s="24">
        <v>0</v>
      </c>
      <c r="E8" s="24">
        <v>0</v>
      </c>
      <c r="F8" s="24">
        <v>0</v>
      </c>
      <c r="G8" s="84">
        <f t="shared" si="0"/>
        <v>0</v>
      </c>
      <c r="H8" s="14"/>
      <c r="J8" s="105"/>
    </row>
    <row r="9" spans="1:8" ht="12.75">
      <c r="A9" s="16">
        <v>5</v>
      </c>
      <c r="B9" s="16" t="s">
        <v>18</v>
      </c>
      <c r="C9" s="14" t="s">
        <v>51</v>
      </c>
      <c r="D9" s="24">
        <v>100000</v>
      </c>
      <c r="E9" s="24">
        <v>0</v>
      </c>
      <c r="F9" s="24">
        <v>65000</v>
      </c>
      <c r="G9" s="84">
        <f>D9+E9-F9</f>
        <v>35000</v>
      </c>
      <c r="H9" s="62"/>
    </row>
    <row r="10" spans="1:8" ht="25.5">
      <c r="A10" s="16">
        <v>6</v>
      </c>
      <c r="B10" s="16" t="s">
        <v>19</v>
      </c>
      <c r="C10" s="14" t="s">
        <v>32</v>
      </c>
      <c r="D10" s="24">
        <v>551447</v>
      </c>
      <c r="E10" s="24">
        <v>65000</v>
      </c>
      <c r="F10" s="24">
        <v>0</v>
      </c>
      <c r="G10" s="84">
        <f t="shared" si="0"/>
        <v>616447</v>
      </c>
      <c r="H10" s="73"/>
    </row>
    <row r="11" spans="1:11" ht="12.75">
      <c r="A11" s="16">
        <v>7</v>
      </c>
      <c r="B11" s="16" t="s">
        <v>19</v>
      </c>
      <c r="C11" s="14" t="s">
        <v>105</v>
      </c>
      <c r="D11" s="24">
        <v>20000</v>
      </c>
      <c r="E11" s="24">
        <v>0</v>
      </c>
      <c r="F11" s="24">
        <v>0</v>
      </c>
      <c r="G11" s="84">
        <f t="shared" si="0"/>
        <v>20000</v>
      </c>
      <c r="H11" s="73"/>
      <c r="K11" s="105"/>
    </row>
    <row r="12" spans="1:8" ht="25.5">
      <c r="A12" s="16">
        <v>8</v>
      </c>
      <c r="B12" s="16" t="s">
        <v>19</v>
      </c>
      <c r="C12" s="14" t="s">
        <v>76</v>
      </c>
      <c r="D12" s="24">
        <v>1030000</v>
      </c>
      <c r="E12" s="24">
        <v>0</v>
      </c>
      <c r="F12" s="24">
        <v>779591</v>
      </c>
      <c r="G12" s="84">
        <f>D12+E12-F12</f>
        <v>250409</v>
      </c>
      <c r="H12" s="62"/>
    </row>
    <row r="13" spans="1:8" ht="12.75">
      <c r="A13" s="16">
        <v>9</v>
      </c>
      <c r="B13" s="16" t="s">
        <v>19</v>
      </c>
      <c r="C13" s="14" t="s">
        <v>104</v>
      </c>
      <c r="D13" s="24">
        <v>700000</v>
      </c>
      <c r="E13" s="24">
        <v>300000</v>
      </c>
      <c r="F13" s="24">
        <v>0</v>
      </c>
      <c r="G13" s="84">
        <f t="shared" si="0"/>
        <v>1000000</v>
      </c>
      <c r="H13" s="62"/>
    </row>
    <row r="14" spans="1:8" ht="12.75">
      <c r="A14" s="16">
        <v>10</v>
      </c>
      <c r="B14" s="16" t="s">
        <v>19</v>
      </c>
      <c r="C14" s="14" t="s">
        <v>82</v>
      </c>
      <c r="D14" s="18">
        <v>20500</v>
      </c>
      <c r="E14" s="24">
        <v>0</v>
      </c>
      <c r="F14" s="24">
        <v>0</v>
      </c>
      <c r="G14" s="79">
        <f t="shared" si="0"/>
        <v>20500</v>
      </c>
      <c r="H14" s="62"/>
    </row>
    <row r="15" spans="1:10" s="23" customFormat="1" ht="12.75">
      <c r="A15" s="29"/>
      <c r="B15" s="21"/>
      <c r="C15" s="48" t="s">
        <v>45</v>
      </c>
      <c r="D15" s="22">
        <v>19458463</v>
      </c>
      <c r="E15" s="22">
        <f>E16+E17+E18+E19+E20+E21+E22+E23+E24</f>
        <v>0</v>
      </c>
      <c r="F15" s="22">
        <f>F16+F17+F18+F19+F20+F21+F22+F23+F24</f>
        <v>6297409</v>
      </c>
      <c r="G15" s="22">
        <f>G16+G17+G18+G19+G20+G21+G22+G23+G24</f>
        <v>13161054</v>
      </c>
      <c r="H15" s="22"/>
      <c r="J15" s="107"/>
    </row>
    <row r="16" spans="1:10" ht="25.5">
      <c r="A16" s="16">
        <v>1</v>
      </c>
      <c r="B16" s="16" t="s">
        <v>8</v>
      </c>
      <c r="C16" s="14" t="s">
        <v>13</v>
      </c>
      <c r="D16" s="24">
        <v>1455880</v>
      </c>
      <c r="E16" s="24">
        <v>0</v>
      </c>
      <c r="F16" s="24">
        <v>0</v>
      </c>
      <c r="G16" s="84">
        <f aca="true" t="shared" si="1" ref="G16:G26">D16+E16-F16</f>
        <v>1455880</v>
      </c>
      <c r="H16" s="62"/>
      <c r="J16" s="105"/>
    </row>
    <row r="17" spans="1:8" ht="12.75">
      <c r="A17" s="16">
        <v>2</v>
      </c>
      <c r="B17" s="16" t="s">
        <v>8</v>
      </c>
      <c r="C17" s="14" t="s">
        <v>12</v>
      </c>
      <c r="D17" s="17">
        <v>3300000</v>
      </c>
      <c r="E17" s="17"/>
      <c r="F17" s="17">
        <v>0</v>
      </c>
      <c r="G17" s="79">
        <f t="shared" si="1"/>
        <v>3300000</v>
      </c>
      <c r="H17" s="62"/>
    </row>
    <row r="18" spans="1:10" ht="12.75">
      <c r="A18" s="16">
        <v>3</v>
      </c>
      <c r="B18" s="25" t="s">
        <v>30</v>
      </c>
      <c r="C18" s="37" t="s">
        <v>36</v>
      </c>
      <c r="D18" s="26">
        <v>400000</v>
      </c>
      <c r="E18" s="24">
        <v>0</v>
      </c>
      <c r="F18" s="24">
        <v>200000</v>
      </c>
      <c r="G18" s="79">
        <f t="shared" si="1"/>
        <v>200000</v>
      </c>
      <c r="H18" s="63"/>
      <c r="J18" s="105"/>
    </row>
    <row r="19" spans="1:8" ht="25.5">
      <c r="A19" s="16">
        <v>4</v>
      </c>
      <c r="B19" s="16" t="s">
        <v>30</v>
      </c>
      <c r="C19" s="14" t="s">
        <v>55</v>
      </c>
      <c r="D19" s="17">
        <v>4000000</v>
      </c>
      <c r="E19" s="24">
        <v>0</v>
      </c>
      <c r="F19" s="24">
        <v>0</v>
      </c>
      <c r="G19" s="84">
        <f t="shared" si="1"/>
        <v>4000000</v>
      </c>
      <c r="H19" s="62"/>
    </row>
    <row r="20" spans="1:8" ht="15" customHeight="1">
      <c r="A20" s="16">
        <v>5</v>
      </c>
      <c r="B20" s="16" t="s">
        <v>30</v>
      </c>
      <c r="C20" s="28" t="s">
        <v>52</v>
      </c>
      <c r="D20" s="17">
        <v>4500000</v>
      </c>
      <c r="E20" s="24">
        <v>0</v>
      </c>
      <c r="F20" s="24">
        <v>3300000</v>
      </c>
      <c r="G20" s="79">
        <f t="shared" si="1"/>
        <v>1200000</v>
      </c>
      <c r="H20" s="62"/>
    </row>
    <row r="21" spans="1:8" ht="15.75" customHeight="1">
      <c r="A21" s="16">
        <v>6</v>
      </c>
      <c r="B21" s="16" t="s">
        <v>30</v>
      </c>
      <c r="C21" s="28" t="s">
        <v>53</v>
      </c>
      <c r="D21" s="17">
        <v>4000000</v>
      </c>
      <c r="E21" s="24">
        <v>0</v>
      </c>
      <c r="F21" s="24">
        <v>2797409</v>
      </c>
      <c r="G21" s="79">
        <f t="shared" si="1"/>
        <v>1202591</v>
      </c>
      <c r="H21" s="99"/>
    </row>
    <row r="22" spans="1:8" ht="12.75" customHeight="1">
      <c r="A22" s="16">
        <v>7</v>
      </c>
      <c r="B22" s="16" t="s">
        <v>38</v>
      </c>
      <c r="C22" s="14" t="s">
        <v>34</v>
      </c>
      <c r="D22" s="18">
        <v>161596</v>
      </c>
      <c r="E22" s="24">
        <v>0</v>
      </c>
      <c r="F22" s="24">
        <v>0</v>
      </c>
      <c r="G22" s="98">
        <f t="shared" si="1"/>
        <v>161596</v>
      </c>
      <c r="H22" s="130"/>
    </row>
    <row r="23" spans="1:8" ht="12.75">
      <c r="A23" s="16">
        <v>8</v>
      </c>
      <c r="B23" s="16" t="s">
        <v>38</v>
      </c>
      <c r="C23" s="14" t="s">
        <v>35</v>
      </c>
      <c r="D23" s="18">
        <v>132987</v>
      </c>
      <c r="E23" s="24">
        <v>0</v>
      </c>
      <c r="F23" s="24">
        <v>0</v>
      </c>
      <c r="G23" s="98">
        <f t="shared" si="1"/>
        <v>132987</v>
      </c>
      <c r="H23" s="130"/>
    </row>
    <row r="24" spans="1:11" ht="12.75">
      <c r="A24" s="19">
        <v>9</v>
      </c>
      <c r="B24" s="16" t="s">
        <v>38</v>
      </c>
      <c r="C24" s="14" t="s">
        <v>62</v>
      </c>
      <c r="D24" s="15">
        <v>1508000</v>
      </c>
      <c r="E24" s="24">
        <v>0</v>
      </c>
      <c r="F24" s="24">
        <v>0</v>
      </c>
      <c r="G24" s="79">
        <f t="shared" si="1"/>
        <v>1508000</v>
      </c>
      <c r="H24" s="100"/>
      <c r="K24" s="131"/>
    </row>
    <row r="25" spans="1:12" s="111" customFormat="1" ht="12.75">
      <c r="A25" s="110"/>
      <c r="B25" s="104"/>
      <c r="C25" s="112" t="s">
        <v>101</v>
      </c>
      <c r="D25" s="113">
        <v>4000000</v>
      </c>
      <c r="E25" s="113">
        <v>0</v>
      </c>
      <c r="F25" s="113">
        <v>0</v>
      </c>
      <c r="G25" s="114">
        <f t="shared" si="1"/>
        <v>4000000</v>
      </c>
      <c r="H25" s="125"/>
      <c r="I25" s="126"/>
      <c r="J25" s="122"/>
      <c r="K25" s="131"/>
      <c r="L25" s="122"/>
    </row>
    <row r="26" spans="1:11" ht="12.75">
      <c r="A26" s="19">
        <v>1</v>
      </c>
      <c r="B26" s="16" t="s">
        <v>93</v>
      </c>
      <c r="C26" s="14" t="s">
        <v>62</v>
      </c>
      <c r="D26" s="15">
        <v>4000000</v>
      </c>
      <c r="E26" s="24">
        <v>0</v>
      </c>
      <c r="F26" s="24">
        <v>0</v>
      </c>
      <c r="G26" s="79">
        <f t="shared" si="1"/>
        <v>4000000</v>
      </c>
      <c r="H26" s="100"/>
      <c r="K26" s="131"/>
    </row>
    <row r="27" spans="1:8" s="23" customFormat="1" ht="12.75">
      <c r="A27" s="29"/>
      <c r="B27" s="29"/>
      <c r="C27" s="49" t="s">
        <v>46</v>
      </c>
      <c r="D27" s="30">
        <v>381000</v>
      </c>
      <c r="E27" s="30">
        <f>E33</f>
        <v>885000</v>
      </c>
      <c r="F27" s="30">
        <v>0</v>
      </c>
      <c r="G27" s="74">
        <f>G28+G30+G33</f>
        <v>1266000</v>
      </c>
      <c r="H27" s="64"/>
    </row>
    <row r="28" spans="1:8" ht="12.75">
      <c r="A28" s="32"/>
      <c r="B28" s="32"/>
      <c r="C28" s="35" t="s">
        <v>58</v>
      </c>
      <c r="D28" s="33">
        <v>81000</v>
      </c>
      <c r="E28" s="33">
        <f>E29</f>
        <v>0</v>
      </c>
      <c r="F28" s="33">
        <v>0</v>
      </c>
      <c r="G28" s="80">
        <v>81000</v>
      </c>
      <c r="H28" s="65"/>
    </row>
    <row r="29" spans="1:8" ht="12.75">
      <c r="A29" s="16">
        <v>1</v>
      </c>
      <c r="B29" s="16" t="s">
        <v>20</v>
      </c>
      <c r="C29" s="34" t="s">
        <v>89</v>
      </c>
      <c r="D29" s="17">
        <v>81000</v>
      </c>
      <c r="E29" s="24">
        <v>0</v>
      </c>
      <c r="F29" s="24">
        <v>0</v>
      </c>
      <c r="G29" s="79">
        <f>D29+E29-F29</f>
        <v>81000</v>
      </c>
      <c r="H29" s="46"/>
    </row>
    <row r="30" spans="1:12" ht="12.75">
      <c r="A30" s="32"/>
      <c r="B30" s="31"/>
      <c r="C30" s="35" t="s">
        <v>54</v>
      </c>
      <c r="D30" s="33">
        <v>300000</v>
      </c>
      <c r="E30" s="33">
        <v>0</v>
      </c>
      <c r="F30" s="33">
        <v>0</v>
      </c>
      <c r="G30" s="80">
        <f>D30+E30-F30</f>
        <v>300000</v>
      </c>
      <c r="H30" s="66"/>
      <c r="I30" s="124"/>
      <c r="J30" s="122"/>
      <c r="K30" s="122"/>
      <c r="L30" s="122"/>
    </row>
    <row r="31" spans="1:8" ht="12.75">
      <c r="A31" s="56">
        <v>1</v>
      </c>
      <c r="B31" s="36" t="s">
        <v>20</v>
      </c>
      <c r="C31" s="37" t="s">
        <v>59</v>
      </c>
      <c r="D31" s="27">
        <v>50000</v>
      </c>
      <c r="E31" s="24">
        <v>0</v>
      </c>
      <c r="F31" s="24">
        <v>0</v>
      </c>
      <c r="G31" s="79">
        <f>D31+E31-F31</f>
        <v>50000</v>
      </c>
      <c r="H31" s="67"/>
    </row>
    <row r="32" spans="1:8" ht="51">
      <c r="A32" s="56">
        <v>2</v>
      </c>
      <c r="B32" s="16" t="s">
        <v>20</v>
      </c>
      <c r="C32" s="39" t="s">
        <v>60</v>
      </c>
      <c r="D32" s="40">
        <v>250000</v>
      </c>
      <c r="E32" s="40">
        <v>0</v>
      </c>
      <c r="F32" s="40">
        <v>0</v>
      </c>
      <c r="G32" s="84">
        <f>D32+E32-F32</f>
        <v>250000</v>
      </c>
      <c r="H32" s="39"/>
    </row>
    <row r="33" spans="1:8" ht="12.75">
      <c r="A33" s="127"/>
      <c r="B33" s="127"/>
      <c r="C33" s="128" t="s">
        <v>109</v>
      </c>
      <c r="D33" s="129">
        <v>0</v>
      </c>
      <c r="E33" s="129">
        <f>E34</f>
        <v>885000</v>
      </c>
      <c r="F33" s="129">
        <f>F34</f>
        <v>0</v>
      </c>
      <c r="G33" s="129">
        <f>G34</f>
        <v>885000</v>
      </c>
      <c r="H33" s="128"/>
    </row>
    <row r="34" spans="1:8" ht="12.75">
      <c r="A34" s="56">
        <v>1</v>
      </c>
      <c r="B34" s="16" t="s">
        <v>20</v>
      </c>
      <c r="C34" s="39" t="s">
        <v>113</v>
      </c>
      <c r="D34" s="40">
        <v>0</v>
      </c>
      <c r="E34" s="40">
        <v>885000</v>
      </c>
      <c r="F34" s="40">
        <v>0</v>
      </c>
      <c r="G34" s="84">
        <v>885000</v>
      </c>
      <c r="H34" s="39"/>
    </row>
    <row r="35" spans="1:11" ht="12.75">
      <c r="A35" s="57"/>
      <c r="B35" s="41"/>
      <c r="C35" s="50" t="s">
        <v>61</v>
      </c>
      <c r="D35" s="42">
        <v>9291000</v>
      </c>
      <c r="E35" s="42">
        <f>E36+E38+E40+E42+E45+E48+E51+E53+E55+E57+E60</f>
        <v>0</v>
      </c>
      <c r="F35" s="42">
        <f>F36+F38+F40+F42+F45+F48+F51+F53+F55+F57+F60</f>
        <v>0</v>
      </c>
      <c r="G35" s="42">
        <f>G36+G38+G40+G42+G45+G48+G51+G53+G55+G57+G60</f>
        <v>9291000</v>
      </c>
      <c r="H35" s="68"/>
      <c r="K35" s="105"/>
    </row>
    <row r="36" spans="1:8" ht="12.75">
      <c r="A36" s="32"/>
      <c r="B36" s="31"/>
      <c r="C36" s="35" t="s">
        <v>63</v>
      </c>
      <c r="D36" s="43">
        <v>100000</v>
      </c>
      <c r="E36" s="43">
        <f>E37</f>
        <v>0</v>
      </c>
      <c r="F36" s="43">
        <f>F37</f>
        <v>0</v>
      </c>
      <c r="G36" s="43">
        <f>G37</f>
        <v>100000</v>
      </c>
      <c r="H36" s="69"/>
    </row>
    <row r="37" spans="1:8" ht="12.75">
      <c r="A37" s="16">
        <v>1</v>
      </c>
      <c r="B37" s="19" t="s">
        <v>22</v>
      </c>
      <c r="C37" s="14" t="s">
        <v>11</v>
      </c>
      <c r="D37" s="20">
        <v>100000</v>
      </c>
      <c r="E37" s="24">
        <v>0</v>
      </c>
      <c r="F37" s="24">
        <v>0</v>
      </c>
      <c r="G37" s="79">
        <f>D37+E37-F37</f>
        <v>100000</v>
      </c>
      <c r="H37" s="62"/>
    </row>
    <row r="38" spans="1:8" ht="12.75">
      <c r="A38" s="32"/>
      <c r="B38" s="31"/>
      <c r="C38" s="35" t="s">
        <v>64</v>
      </c>
      <c r="D38" s="43">
        <v>300000</v>
      </c>
      <c r="E38" s="43">
        <f>E39</f>
        <v>0</v>
      </c>
      <c r="F38" s="43">
        <f>F39</f>
        <v>0</v>
      </c>
      <c r="G38" s="43">
        <f>G39</f>
        <v>300000</v>
      </c>
      <c r="H38" s="70"/>
    </row>
    <row r="39" spans="1:8" ht="12.75">
      <c r="A39" s="16">
        <v>1</v>
      </c>
      <c r="B39" s="19" t="s">
        <v>22</v>
      </c>
      <c r="C39" s="14" t="s">
        <v>84</v>
      </c>
      <c r="D39" s="20">
        <v>300000</v>
      </c>
      <c r="E39" s="24">
        <v>0</v>
      </c>
      <c r="F39" s="24">
        <v>0</v>
      </c>
      <c r="G39" s="79">
        <f>D39+E39-F39</f>
        <v>300000</v>
      </c>
      <c r="H39" s="62"/>
    </row>
    <row r="40" spans="1:8" ht="12.75">
      <c r="A40" s="32"/>
      <c r="B40" s="31"/>
      <c r="C40" s="35" t="s">
        <v>65</v>
      </c>
      <c r="D40" s="43">
        <v>100000</v>
      </c>
      <c r="E40" s="43">
        <f>E41</f>
        <v>0</v>
      </c>
      <c r="F40" s="43">
        <f>F41</f>
        <v>0</v>
      </c>
      <c r="G40" s="43">
        <f>G41</f>
        <v>100000</v>
      </c>
      <c r="H40" s="70"/>
    </row>
    <row r="41" spans="1:8" ht="12.75">
      <c r="A41" s="132">
        <v>1</v>
      </c>
      <c r="B41" s="119" t="s">
        <v>22</v>
      </c>
      <c r="C41" s="37" t="s">
        <v>26</v>
      </c>
      <c r="D41" s="38">
        <v>100000</v>
      </c>
      <c r="E41" s="24">
        <v>0</v>
      </c>
      <c r="F41" s="24">
        <v>0</v>
      </c>
      <c r="G41" s="79">
        <f>D41+E41-F41</f>
        <v>100000</v>
      </c>
      <c r="H41" s="70"/>
    </row>
    <row r="42" spans="1:8" ht="12.75">
      <c r="A42" s="32"/>
      <c r="B42" s="31"/>
      <c r="C42" s="35" t="s">
        <v>66</v>
      </c>
      <c r="D42" s="43">
        <v>200000</v>
      </c>
      <c r="E42" s="43">
        <f>E43+E44</f>
        <v>0</v>
      </c>
      <c r="F42" s="43">
        <f>F43+F44</f>
        <v>0</v>
      </c>
      <c r="G42" s="43">
        <f>G43+G44</f>
        <v>200000</v>
      </c>
      <c r="H42" s="69"/>
    </row>
    <row r="43" spans="1:8" ht="12.75">
      <c r="A43" s="16">
        <v>1</v>
      </c>
      <c r="B43" s="19" t="s">
        <v>22</v>
      </c>
      <c r="C43" s="14" t="s">
        <v>83</v>
      </c>
      <c r="D43" s="15">
        <v>140000</v>
      </c>
      <c r="E43" s="15">
        <v>0</v>
      </c>
      <c r="F43" s="15">
        <v>0</v>
      </c>
      <c r="G43" s="79">
        <f>D43+E43-F43</f>
        <v>140000</v>
      </c>
      <c r="H43" s="62"/>
    </row>
    <row r="44" spans="1:8" ht="25.5">
      <c r="A44" s="16">
        <v>2</v>
      </c>
      <c r="B44" s="16" t="s">
        <v>22</v>
      </c>
      <c r="C44" s="14" t="s">
        <v>9</v>
      </c>
      <c r="D44" s="24">
        <v>60000</v>
      </c>
      <c r="E44" s="24">
        <v>0</v>
      </c>
      <c r="F44" s="24">
        <v>0</v>
      </c>
      <c r="G44" s="84">
        <f>D44+E44-F44</f>
        <v>60000</v>
      </c>
      <c r="H44" s="62"/>
    </row>
    <row r="45" spans="1:8" ht="12.75">
      <c r="A45" s="32"/>
      <c r="B45" s="31"/>
      <c r="C45" s="35" t="s">
        <v>67</v>
      </c>
      <c r="D45" s="43">
        <f>D46+D47</f>
        <v>770000</v>
      </c>
      <c r="E45" s="43">
        <f>E46+E47</f>
        <v>0</v>
      </c>
      <c r="F45" s="43">
        <f>F46+F47</f>
        <v>0</v>
      </c>
      <c r="G45" s="43">
        <f>G46+G47</f>
        <v>770000</v>
      </c>
      <c r="H45" s="70"/>
    </row>
    <row r="46" spans="1:8" ht="12.75" customHeight="1">
      <c r="A46" s="16">
        <v>1</v>
      </c>
      <c r="B46" s="19" t="s">
        <v>22</v>
      </c>
      <c r="C46" s="51" t="s">
        <v>14</v>
      </c>
      <c r="D46" s="15">
        <v>270000</v>
      </c>
      <c r="E46" s="15">
        <v>0</v>
      </c>
      <c r="F46" s="15"/>
      <c r="G46" s="79">
        <f>D46+E46-F46</f>
        <v>270000</v>
      </c>
      <c r="H46" s="62"/>
    </row>
    <row r="47" spans="1:8" ht="23.25" customHeight="1">
      <c r="A47" s="16"/>
      <c r="B47" s="16" t="s">
        <v>29</v>
      </c>
      <c r="C47" s="51" t="s">
        <v>80</v>
      </c>
      <c r="D47" s="24">
        <v>500000</v>
      </c>
      <c r="E47" s="24">
        <v>0</v>
      </c>
      <c r="F47" s="24">
        <v>0</v>
      </c>
      <c r="G47" s="84">
        <f>D47+E47-F47</f>
        <v>500000</v>
      </c>
      <c r="H47" s="62"/>
    </row>
    <row r="48" spans="1:8" ht="12.75">
      <c r="A48" s="32"/>
      <c r="B48" s="31"/>
      <c r="C48" s="35" t="s">
        <v>68</v>
      </c>
      <c r="D48" s="43">
        <v>6230000</v>
      </c>
      <c r="E48" s="43">
        <f>E49+E50</f>
        <v>0</v>
      </c>
      <c r="F48" s="43">
        <f>F49+F50</f>
        <v>0</v>
      </c>
      <c r="G48" s="43">
        <f>G49+G50</f>
        <v>6230000</v>
      </c>
      <c r="H48" s="70"/>
    </row>
    <row r="49" spans="1:8" ht="12.75">
      <c r="A49" s="56">
        <v>1</v>
      </c>
      <c r="B49" s="19" t="s">
        <v>22</v>
      </c>
      <c r="C49" s="37" t="s">
        <v>81</v>
      </c>
      <c r="D49" s="27">
        <v>230000</v>
      </c>
      <c r="E49" s="24">
        <v>0</v>
      </c>
      <c r="F49" s="24">
        <v>0</v>
      </c>
      <c r="G49" s="79">
        <f>D49+E49-F49</f>
        <v>230000</v>
      </c>
      <c r="H49" s="78"/>
    </row>
    <row r="50" spans="1:8" ht="12.75">
      <c r="A50" s="56">
        <v>2</v>
      </c>
      <c r="B50" s="19" t="s">
        <v>103</v>
      </c>
      <c r="C50" s="37" t="s">
        <v>90</v>
      </c>
      <c r="D50" s="27">
        <v>6000000</v>
      </c>
      <c r="E50" s="24">
        <v>0</v>
      </c>
      <c r="F50" s="24">
        <v>0</v>
      </c>
      <c r="G50" s="79">
        <f>D50+E50-F50</f>
        <v>6000000</v>
      </c>
      <c r="H50" s="78"/>
    </row>
    <row r="51" spans="1:8" ht="14.25" customHeight="1">
      <c r="A51" s="32"/>
      <c r="B51" s="31"/>
      <c r="C51" s="35" t="s">
        <v>69</v>
      </c>
      <c r="D51" s="43">
        <v>200000</v>
      </c>
      <c r="E51" s="43">
        <f>E52</f>
        <v>0</v>
      </c>
      <c r="F51" s="43">
        <f>F52</f>
        <v>0</v>
      </c>
      <c r="G51" s="43">
        <f>G52</f>
        <v>200000</v>
      </c>
      <c r="H51" s="70"/>
    </row>
    <row r="52" spans="1:8" ht="12.75">
      <c r="A52" s="16">
        <v>1</v>
      </c>
      <c r="B52" s="19" t="s">
        <v>22</v>
      </c>
      <c r="C52" s="14" t="s">
        <v>28</v>
      </c>
      <c r="D52" s="15">
        <v>200000</v>
      </c>
      <c r="E52" s="24">
        <v>0</v>
      </c>
      <c r="F52" s="24">
        <v>0</v>
      </c>
      <c r="G52" s="79">
        <f>D52+E52-F52</f>
        <v>200000</v>
      </c>
      <c r="H52" s="62"/>
    </row>
    <row r="53" spans="1:8" s="44" customFormat="1" ht="14.25" customHeight="1">
      <c r="A53" s="32"/>
      <c r="B53" s="31"/>
      <c r="C53" s="35" t="s">
        <v>70</v>
      </c>
      <c r="D53" s="43">
        <v>100000</v>
      </c>
      <c r="E53" s="43">
        <f>E54</f>
        <v>0</v>
      </c>
      <c r="F53" s="43">
        <f>F54</f>
        <v>0</v>
      </c>
      <c r="G53" s="43">
        <f>G54</f>
        <v>100000</v>
      </c>
      <c r="H53" s="66"/>
    </row>
    <row r="54" spans="1:11" ht="12.75">
      <c r="A54" s="16">
        <v>1</v>
      </c>
      <c r="B54" s="45" t="s">
        <v>22</v>
      </c>
      <c r="C54" s="14" t="s">
        <v>26</v>
      </c>
      <c r="D54" s="15">
        <v>100000</v>
      </c>
      <c r="E54" s="24">
        <v>0</v>
      </c>
      <c r="F54" s="24">
        <v>0</v>
      </c>
      <c r="G54" s="79">
        <f>D54+E54-F54</f>
        <v>100000</v>
      </c>
      <c r="H54" s="62"/>
      <c r="K54" s="105"/>
    </row>
    <row r="55" spans="1:8" ht="12.75" customHeight="1">
      <c r="A55" s="32"/>
      <c r="B55" s="31"/>
      <c r="C55" s="35" t="s">
        <v>71</v>
      </c>
      <c r="D55" s="43">
        <v>200000</v>
      </c>
      <c r="E55" s="43">
        <f>E56</f>
        <v>0</v>
      </c>
      <c r="F55" s="43">
        <f>F56</f>
        <v>0</v>
      </c>
      <c r="G55" s="43">
        <f>G56</f>
        <v>200000</v>
      </c>
      <c r="H55" s="70"/>
    </row>
    <row r="56" spans="1:8" ht="25.5">
      <c r="A56" s="16">
        <v>1</v>
      </c>
      <c r="B56" s="16" t="s">
        <v>22</v>
      </c>
      <c r="C56" s="14" t="s">
        <v>15</v>
      </c>
      <c r="D56" s="24">
        <v>200000</v>
      </c>
      <c r="E56" s="24">
        <v>0</v>
      </c>
      <c r="F56" s="24">
        <v>0</v>
      </c>
      <c r="G56" s="84">
        <f>D56+E56-F56</f>
        <v>200000</v>
      </c>
      <c r="H56" s="62"/>
    </row>
    <row r="57" spans="1:8" ht="16.5" customHeight="1">
      <c r="A57" s="32"/>
      <c r="B57" s="31"/>
      <c r="C57" s="35" t="s">
        <v>72</v>
      </c>
      <c r="D57" s="43">
        <v>1000000</v>
      </c>
      <c r="E57" s="43">
        <f>E59+E58</f>
        <v>0</v>
      </c>
      <c r="F57" s="43">
        <f>F59+F58</f>
        <v>0</v>
      </c>
      <c r="G57" s="43">
        <f>G59+G58</f>
        <v>1000000</v>
      </c>
      <c r="H57" s="70"/>
    </row>
    <row r="58" spans="1:8" s="117" customFormat="1" ht="16.5" customHeight="1">
      <c r="A58" s="118">
        <v>1</v>
      </c>
      <c r="B58" s="119" t="s">
        <v>103</v>
      </c>
      <c r="C58" s="120" t="s">
        <v>106</v>
      </c>
      <c r="D58" s="121">
        <v>1209</v>
      </c>
      <c r="E58" s="121">
        <v>0</v>
      </c>
      <c r="F58" s="121">
        <v>0</v>
      </c>
      <c r="G58" s="84">
        <f>D58+E58-F58</f>
        <v>1209</v>
      </c>
      <c r="H58" s="116"/>
    </row>
    <row r="59" spans="1:11" ht="38.25">
      <c r="A59" s="16">
        <v>2</v>
      </c>
      <c r="B59" s="16" t="s">
        <v>22</v>
      </c>
      <c r="C59" s="46" t="s">
        <v>86</v>
      </c>
      <c r="D59" s="17">
        <v>998791</v>
      </c>
      <c r="E59" s="24">
        <v>0</v>
      </c>
      <c r="F59" s="24">
        <v>0</v>
      </c>
      <c r="G59" s="84">
        <f>D59+E59-F59</f>
        <v>998791</v>
      </c>
      <c r="H59" s="46"/>
      <c r="K59" s="105"/>
    </row>
    <row r="60" spans="1:8" ht="12.75">
      <c r="A60" s="32"/>
      <c r="B60" s="31"/>
      <c r="C60" s="35" t="s">
        <v>73</v>
      </c>
      <c r="D60" s="43">
        <v>91000</v>
      </c>
      <c r="E60" s="43">
        <f>E61</f>
        <v>0</v>
      </c>
      <c r="F60" s="43">
        <v>0</v>
      </c>
      <c r="G60" s="43">
        <f>G61</f>
        <v>91000</v>
      </c>
      <c r="H60" s="69"/>
    </row>
    <row r="61" spans="1:8" ht="12.75">
      <c r="A61" s="16">
        <v>1</v>
      </c>
      <c r="B61" s="19" t="s">
        <v>22</v>
      </c>
      <c r="C61" s="14" t="s">
        <v>85</v>
      </c>
      <c r="D61" s="24">
        <v>91000</v>
      </c>
      <c r="E61" s="24">
        <v>0</v>
      </c>
      <c r="F61" s="24">
        <v>0</v>
      </c>
      <c r="G61" s="84">
        <f>D61+E61-F61</f>
        <v>91000</v>
      </c>
      <c r="H61" s="62"/>
    </row>
    <row r="62" spans="1:8" ht="25.5">
      <c r="A62" s="57"/>
      <c r="B62" s="41"/>
      <c r="C62" s="50" t="s">
        <v>2</v>
      </c>
      <c r="D62" s="85">
        <v>329537</v>
      </c>
      <c r="E62" s="85">
        <v>0</v>
      </c>
      <c r="F62" s="85">
        <f>F63</f>
        <v>0</v>
      </c>
      <c r="G62" s="85">
        <f>G63</f>
        <v>329537</v>
      </c>
      <c r="H62" s="68"/>
    </row>
    <row r="63" spans="1:8" s="83" customFormat="1" ht="25.5">
      <c r="A63" s="81">
        <v>1</v>
      </c>
      <c r="B63" s="81" t="s">
        <v>24</v>
      </c>
      <c r="C63" s="82" t="s">
        <v>102</v>
      </c>
      <c r="D63" s="86">
        <v>329537</v>
      </c>
      <c r="E63" s="86">
        <v>0</v>
      </c>
      <c r="F63" s="86">
        <v>0</v>
      </c>
      <c r="G63" s="84">
        <f>D63+E63-F63</f>
        <v>329537</v>
      </c>
      <c r="H63" s="78"/>
    </row>
    <row r="64" spans="1:8" ht="25.5">
      <c r="A64" s="57"/>
      <c r="B64" s="41"/>
      <c r="C64" s="50" t="s">
        <v>3</v>
      </c>
      <c r="D64" s="85">
        <f>D65</f>
        <v>20000</v>
      </c>
      <c r="E64" s="85">
        <f>E65</f>
        <v>0</v>
      </c>
      <c r="F64" s="85">
        <f>F65</f>
        <v>0</v>
      </c>
      <c r="G64" s="85">
        <f>G65</f>
        <v>20000</v>
      </c>
      <c r="H64" s="68"/>
    </row>
    <row r="65" spans="1:8" ht="25.5">
      <c r="A65" s="16">
        <v>1</v>
      </c>
      <c r="B65" s="16" t="s">
        <v>24</v>
      </c>
      <c r="C65" s="14" t="s">
        <v>27</v>
      </c>
      <c r="D65" s="24">
        <v>20000</v>
      </c>
      <c r="E65" s="24">
        <v>0</v>
      </c>
      <c r="F65" s="24"/>
      <c r="G65" s="84">
        <f>D65+E65-F65</f>
        <v>20000</v>
      </c>
      <c r="H65" s="62"/>
    </row>
    <row r="66" spans="1:8" ht="25.5">
      <c r="A66" s="57"/>
      <c r="B66" s="41"/>
      <c r="C66" s="50" t="s">
        <v>17</v>
      </c>
      <c r="D66" s="85">
        <v>100000</v>
      </c>
      <c r="E66" s="85">
        <f>E67</f>
        <v>0</v>
      </c>
      <c r="F66" s="85">
        <f>F67</f>
        <v>0</v>
      </c>
      <c r="G66" s="85">
        <f>G67</f>
        <v>100000</v>
      </c>
      <c r="H66" s="55"/>
    </row>
    <row r="67" spans="1:8" ht="12.75">
      <c r="A67" s="16">
        <v>1</v>
      </c>
      <c r="B67" s="19" t="s">
        <v>24</v>
      </c>
      <c r="C67" s="14" t="s">
        <v>16</v>
      </c>
      <c r="D67" s="17">
        <v>100000</v>
      </c>
      <c r="E67" s="17"/>
      <c r="F67" s="17"/>
      <c r="G67" s="84">
        <f>D67+E67-F67</f>
        <v>100000</v>
      </c>
      <c r="H67" s="62"/>
    </row>
    <row r="68" spans="1:8" ht="12.75">
      <c r="A68" s="58"/>
      <c r="B68" s="41"/>
      <c r="C68" s="52" t="s">
        <v>0</v>
      </c>
      <c r="D68" s="87">
        <v>11100000</v>
      </c>
      <c r="E68" s="87">
        <f>E69+E70+E71+E72+E73+E74</f>
        <v>1500000</v>
      </c>
      <c r="F68" s="87">
        <f>F69+F70+F71+F72+F73+F74</f>
        <v>0</v>
      </c>
      <c r="G68" s="87">
        <f>G69+G70+G71+G72+G73+G74</f>
        <v>12600000</v>
      </c>
      <c r="H68" s="71"/>
    </row>
    <row r="69" spans="1:8" ht="25.5">
      <c r="A69" s="56">
        <v>1</v>
      </c>
      <c r="B69" s="16" t="s">
        <v>25</v>
      </c>
      <c r="C69" s="53" t="s">
        <v>33</v>
      </c>
      <c r="D69" s="88">
        <v>7200000</v>
      </c>
      <c r="E69" s="24">
        <v>0</v>
      </c>
      <c r="F69" s="24">
        <v>0</v>
      </c>
      <c r="G69" s="84">
        <f aca="true" t="shared" si="2" ref="G69:G74">D69+E69-F69</f>
        <v>7200000</v>
      </c>
      <c r="H69" s="62"/>
    </row>
    <row r="70" spans="1:8" ht="25.5">
      <c r="A70" s="56">
        <v>2</v>
      </c>
      <c r="B70" s="19" t="s">
        <v>44</v>
      </c>
      <c r="C70" s="53" t="s">
        <v>110</v>
      </c>
      <c r="D70" s="88">
        <v>2927489</v>
      </c>
      <c r="E70" s="88">
        <v>1500000</v>
      </c>
      <c r="F70" s="24">
        <v>0</v>
      </c>
      <c r="G70" s="84">
        <f t="shared" si="2"/>
        <v>4427489</v>
      </c>
      <c r="H70" s="62"/>
    </row>
    <row r="71" spans="1:10" ht="25.5">
      <c r="A71" s="16">
        <v>3</v>
      </c>
      <c r="B71" s="19" t="s">
        <v>21</v>
      </c>
      <c r="C71" s="54" t="s">
        <v>10</v>
      </c>
      <c r="D71" s="24">
        <v>400000</v>
      </c>
      <c r="E71" s="24">
        <v>0</v>
      </c>
      <c r="F71" s="24">
        <v>0</v>
      </c>
      <c r="G71" s="84">
        <f t="shared" si="2"/>
        <v>400000</v>
      </c>
      <c r="H71" s="62"/>
      <c r="J71" s="105"/>
    </row>
    <row r="72" spans="1:8" ht="25.5">
      <c r="A72" s="16">
        <v>4</v>
      </c>
      <c r="B72" s="19" t="s">
        <v>21</v>
      </c>
      <c r="C72" s="14" t="s">
        <v>37</v>
      </c>
      <c r="D72" s="24">
        <v>100000</v>
      </c>
      <c r="E72" s="24">
        <v>0</v>
      </c>
      <c r="F72" s="24">
        <v>0</v>
      </c>
      <c r="G72" s="84">
        <f t="shared" si="2"/>
        <v>100000</v>
      </c>
      <c r="H72" s="62"/>
    </row>
    <row r="73" spans="1:8" ht="43.5" customHeight="1">
      <c r="A73" s="16">
        <v>5</v>
      </c>
      <c r="B73" s="16" t="s">
        <v>21</v>
      </c>
      <c r="C73" s="14" t="s">
        <v>88</v>
      </c>
      <c r="D73" s="24">
        <v>200000</v>
      </c>
      <c r="E73" s="24">
        <v>0</v>
      </c>
      <c r="F73" s="24">
        <v>0</v>
      </c>
      <c r="G73" s="84">
        <f t="shared" si="2"/>
        <v>200000</v>
      </c>
      <c r="H73" s="62"/>
    </row>
    <row r="74" spans="1:8" ht="25.5">
      <c r="A74" s="16">
        <v>6</v>
      </c>
      <c r="B74" s="16" t="s">
        <v>21</v>
      </c>
      <c r="C74" s="53" t="s">
        <v>111</v>
      </c>
      <c r="D74" s="24">
        <v>272511</v>
      </c>
      <c r="E74" s="24">
        <v>0</v>
      </c>
      <c r="F74" s="24">
        <v>0</v>
      </c>
      <c r="G74" s="84">
        <f t="shared" si="2"/>
        <v>272511</v>
      </c>
      <c r="H74" s="62"/>
    </row>
    <row r="75" spans="1:8" ht="12.75">
      <c r="A75" s="59"/>
      <c r="B75" s="87"/>
      <c r="C75" s="55" t="s">
        <v>47</v>
      </c>
      <c r="D75" s="87">
        <v>410000</v>
      </c>
      <c r="E75" s="87">
        <f>E76</f>
        <v>0</v>
      </c>
      <c r="F75" s="87">
        <f>F76</f>
        <v>0</v>
      </c>
      <c r="G75" s="87">
        <f>G76</f>
        <v>410000</v>
      </c>
      <c r="H75" s="72"/>
    </row>
    <row r="76" spans="1:8" ht="25.5">
      <c r="A76" s="60">
        <v>1</v>
      </c>
      <c r="B76" s="16" t="s">
        <v>21</v>
      </c>
      <c r="C76" s="14" t="s">
        <v>87</v>
      </c>
      <c r="D76" s="24">
        <v>410000</v>
      </c>
      <c r="E76" s="24">
        <v>0</v>
      </c>
      <c r="F76" s="24">
        <v>0</v>
      </c>
      <c r="G76" s="84">
        <f>D76+E76-F76</f>
        <v>410000</v>
      </c>
      <c r="H76" s="77"/>
    </row>
    <row r="77" spans="1:10" ht="12.75">
      <c r="A77" s="57"/>
      <c r="B77" s="41"/>
      <c r="C77" s="50" t="s">
        <v>6</v>
      </c>
      <c r="D77" s="85">
        <f>D78+D79+D80+D81+D82+D83+D85+D84</f>
        <v>4938400</v>
      </c>
      <c r="E77" s="85">
        <f>E78+E79+E80+E81+E82+E83+E85+E84</f>
        <v>426000</v>
      </c>
      <c r="F77" s="85">
        <f>F78+F79+F80+F81+F82+F83+F85+F84</f>
        <v>426000</v>
      </c>
      <c r="G77" s="85">
        <f>G78+G79+G80+G81+G82+G83+G85+G84</f>
        <v>4938400</v>
      </c>
      <c r="H77" s="55"/>
      <c r="J77" s="105"/>
    </row>
    <row r="78" spans="1:11" ht="12.75">
      <c r="A78" s="16">
        <v>1</v>
      </c>
      <c r="B78" s="19" t="s">
        <v>8</v>
      </c>
      <c r="C78" s="14" t="s">
        <v>7</v>
      </c>
      <c r="D78" s="24">
        <v>1000000</v>
      </c>
      <c r="E78" s="24">
        <v>0</v>
      </c>
      <c r="F78" s="24">
        <v>224000</v>
      </c>
      <c r="G78" s="84">
        <f>D78+E78-F78</f>
        <v>776000</v>
      </c>
      <c r="H78" s="62"/>
      <c r="J78" s="105"/>
      <c r="K78" s="105"/>
    </row>
    <row r="79" spans="1:11" ht="12.75">
      <c r="A79" s="16">
        <v>2</v>
      </c>
      <c r="B79" s="19" t="s">
        <v>8</v>
      </c>
      <c r="C79" s="14" t="s">
        <v>100</v>
      </c>
      <c r="D79" s="24">
        <v>0</v>
      </c>
      <c r="E79" s="24">
        <v>0</v>
      </c>
      <c r="F79" s="24">
        <v>0</v>
      </c>
      <c r="G79" s="84">
        <v>0</v>
      </c>
      <c r="H79" s="62"/>
      <c r="J79" s="105"/>
      <c r="K79" s="105"/>
    </row>
    <row r="80" spans="1:10" ht="12.75">
      <c r="A80" s="16">
        <v>3</v>
      </c>
      <c r="B80" s="19" t="s">
        <v>30</v>
      </c>
      <c r="C80" s="14" t="s">
        <v>98</v>
      </c>
      <c r="D80" s="3">
        <v>3400000</v>
      </c>
      <c r="E80" s="24">
        <v>0</v>
      </c>
      <c r="F80" s="24">
        <v>202000</v>
      </c>
      <c r="G80" s="24">
        <f>D80-F80</f>
        <v>3198000</v>
      </c>
      <c r="H80" s="62"/>
      <c r="J80" s="105"/>
    </row>
    <row r="81" spans="1:10" ht="12.75">
      <c r="A81" s="16">
        <v>4</v>
      </c>
      <c r="B81" s="19" t="s">
        <v>38</v>
      </c>
      <c r="C81" s="14" t="s">
        <v>77</v>
      </c>
      <c r="D81" s="24">
        <v>36200</v>
      </c>
      <c r="E81" s="24">
        <v>0</v>
      </c>
      <c r="F81" s="24">
        <v>0</v>
      </c>
      <c r="G81" s="84">
        <f>D81+E81-F81</f>
        <v>36200</v>
      </c>
      <c r="H81" s="62"/>
      <c r="J81" s="105"/>
    </row>
    <row r="82" spans="1:8" ht="12.75">
      <c r="A82" s="16">
        <v>5</v>
      </c>
      <c r="B82" s="19" t="s">
        <v>38</v>
      </c>
      <c r="C82" s="14" t="s">
        <v>79</v>
      </c>
      <c r="D82" s="24">
        <v>52200</v>
      </c>
      <c r="E82" s="24">
        <v>0</v>
      </c>
      <c r="F82" s="24">
        <v>0</v>
      </c>
      <c r="G82" s="84">
        <f>D82+E82-F82</f>
        <v>52200</v>
      </c>
      <c r="H82" s="62"/>
    </row>
    <row r="83" spans="1:8" ht="12.75">
      <c r="A83" s="16">
        <v>6</v>
      </c>
      <c r="B83" s="19" t="s">
        <v>38</v>
      </c>
      <c r="C83" s="14" t="s">
        <v>99</v>
      </c>
      <c r="D83" s="24">
        <v>150000</v>
      </c>
      <c r="E83" s="24">
        <v>100000</v>
      </c>
      <c r="F83" s="24">
        <v>0</v>
      </c>
      <c r="G83" s="84">
        <f>D83+E83</f>
        <v>250000</v>
      </c>
      <c r="H83" s="62"/>
    </row>
    <row r="84" spans="1:8" ht="12.75">
      <c r="A84" s="16">
        <v>7</v>
      </c>
      <c r="B84" s="19" t="s">
        <v>38</v>
      </c>
      <c r="C84" s="14" t="s">
        <v>112</v>
      </c>
      <c r="D84" s="24">
        <v>0</v>
      </c>
      <c r="E84" s="24">
        <v>326000</v>
      </c>
      <c r="F84" s="24">
        <v>0</v>
      </c>
      <c r="G84" s="84">
        <f>D84+E84</f>
        <v>326000</v>
      </c>
      <c r="H84" s="62"/>
    </row>
    <row r="85" spans="1:8" ht="12.75">
      <c r="A85" s="16">
        <v>8</v>
      </c>
      <c r="B85" s="19" t="s">
        <v>38</v>
      </c>
      <c r="C85" s="14" t="s">
        <v>97</v>
      </c>
      <c r="D85" s="24">
        <v>300000</v>
      </c>
      <c r="E85" s="24">
        <v>0</v>
      </c>
      <c r="F85" s="24">
        <v>0</v>
      </c>
      <c r="G85" s="84">
        <f>D85+E85-F85</f>
        <v>300000</v>
      </c>
      <c r="H85" s="62"/>
    </row>
    <row r="86" spans="1:8" s="89" customFormat="1" ht="25.5">
      <c r="A86" s="90"/>
      <c r="B86" s="91"/>
      <c r="C86" s="92" t="s">
        <v>94</v>
      </c>
      <c r="D86" s="106">
        <v>100000</v>
      </c>
      <c r="E86" s="115">
        <v>0</v>
      </c>
      <c r="F86" s="115">
        <f>F87</f>
        <v>0</v>
      </c>
      <c r="G86" s="101">
        <f>D86+E86-F86</f>
        <v>100000</v>
      </c>
      <c r="H86" s="93"/>
    </row>
    <row r="87" spans="1:8" ht="12.75">
      <c r="A87" s="16">
        <v>1</v>
      </c>
      <c r="B87" s="19" t="s">
        <v>92</v>
      </c>
      <c r="C87" s="14" t="s">
        <v>95</v>
      </c>
      <c r="D87" s="24">
        <v>100000</v>
      </c>
      <c r="E87" s="24">
        <v>0</v>
      </c>
      <c r="F87" s="24">
        <v>0</v>
      </c>
      <c r="G87" s="84">
        <f>D87+E87-F87</f>
        <v>100000</v>
      </c>
      <c r="H87" s="62"/>
    </row>
    <row r="88" spans="1:8" ht="12.75">
      <c r="A88" s="57"/>
      <c r="B88" s="41"/>
      <c r="C88" s="50" t="s">
        <v>1</v>
      </c>
      <c r="D88" s="85">
        <v>16300058</v>
      </c>
      <c r="E88" s="85">
        <f>E89+E90+E91</f>
        <v>0</v>
      </c>
      <c r="F88" s="85">
        <f>F89+F90+F91</f>
        <v>0</v>
      </c>
      <c r="G88" s="85">
        <f>G89+G90+G91</f>
        <v>16300058</v>
      </c>
      <c r="H88" s="68"/>
    </row>
    <row r="89" spans="1:8" ht="25.5">
      <c r="A89" s="56">
        <v>1</v>
      </c>
      <c r="B89" s="56" t="s">
        <v>23</v>
      </c>
      <c r="C89" s="37" t="s">
        <v>4</v>
      </c>
      <c r="D89" s="88">
        <v>8500058</v>
      </c>
      <c r="E89" s="24">
        <v>0</v>
      </c>
      <c r="F89" s="24">
        <v>0</v>
      </c>
      <c r="G89" s="108">
        <f>D89+F89+E89</f>
        <v>8500058</v>
      </c>
      <c r="H89" s="75"/>
    </row>
    <row r="90" spans="1:8" ht="12.75">
      <c r="A90" s="56">
        <v>2</v>
      </c>
      <c r="B90" s="25" t="s">
        <v>23</v>
      </c>
      <c r="C90" s="37" t="s">
        <v>5</v>
      </c>
      <c r="D90" s="88">
        <v>2800000</v>
      </c>
      <c r="E90" s="24">
        <v>0</v>
      </c>
      <c r="F90" s="24">
        <v>0</v>
      </c>
      <c r="G90" s="108">
        <f>D90+F90+E90</f>
        <v>2800000</v>
      </c>
      <c r="H90" s="67"/>
    </row>
    <row r="91" spans="1:8" ht="15" customHeight="1">
      <c r="A91" s="19">
        <v>3</v>
      </c>
      <c r="B91" s="19" t="s">
        <v>23</v>
      </c>
      <c r="C91" s="14" t="s">
        <v>78</v>
      </c>
      <c r="D91" s="24">
        <v>5000000</v>
      </c>
      <c r="E91" s="24">
        <v>0</v>
      </c>
      <c r="F91" s="24">
        <v>0</v>
      </c>
      <c r="G91" s="108">
        <f>D91+F91+E91</f>
        <v>5000000</v>
      </c>
      <c r="H91" s="62"/>
    </row>
    <row r="92" spans="1:8" s="103" customFormat="1" ht="12.75">
      <c r="A92" s="94"/>
      <c r="B92" s="94"/>
      <c r="C92" s="92" t="s">
        <v>91</v>
      </c>
      <c r="D92" s="95">
        <v>107405</v>
      </c>
      <c r="E92" s="95">
        <v>0</v>
      </c>
      <c r="F92" s="95">
        <f>F93</f>
        <v>0</v>
      </c>
      <c r="G92" s="102">
        <f>D92+E92-F92</f>
        <v>107405</v>
      </c>
      <c r="H92" s="96"/>
    </row>
    <row r="93" spans="1:8" ht="12.75">
      <c r="A93" s="13">
        <v>1</v>
      </c>
      <c r="B93" s="19" t="s">
        <v>93</v>
      </c>
      <c r="C93" s="14" t="s">
        <v>96</v>
      </c>
      <c r="D93" s="15">
        <v>107405</v>
      </c>
      <c r="E93" s="24">
        <v>0</v>
      </c>
      <c r="F93" s="24">
        <v>0</v>
      </c>
      <c r="G93" s="108">
        <f>D93+E93-F93</f>
        <v>107405</v>
      </c>
      <c r="H93" s="97"/>
    </row>
    <row r="94" ht="12.75">
      <c r="F94" s="76"/>
    </row>
    <row r="95" ht="12.75">
      <c r="F95" s="76"/>
    </row>
    <row r="96" ht="12.75">
      <c r="F96" s="76"/>
    </row>
    <row r="97" ht="12.75">
      <c r="F97" s="76"/>
    </row>
    <row r="98" ht="12.75">
      <c r="F98" s="76"/>
    </row>
    <row r="99" ht="12.75">
      <c r="F99" s="76"/>
    </row>
    <row r="100" ht="12.75">
      <c r="F100" s="76"/>
    </row>
  </sheetData>
  <mergeCells count="2">
    <mergeCell ref="H22:H23"/>
    <mergeCell ref="K24:K26"/>
  </mergeCells>
  <printOptions horizontalCentered="1"/>
  <pageMargins left="0.9055118110236221" right="0.3937007874015748" top="1.43" bottom="0.46" header="0.3937007874015748" footer="0.3937007874015748"/>
  <pageSetup horizontalDpi="300" verticalDpi="300" orientation="portrait" paperSize="9" scale="85" r:id="rId1"/>
  <headerFooter alignWithMargins="0">
    <oddHeader>&amp;L&amp;11ROMÂNIA 
JUDEŢUL MUREŞ
CONSILIUL JUDEŢEAN&amp;C
LISTA OBIECTIVELOR DE INVESTIŢII PE ANUL 2004
CU FINANŢARE PARŢIALĂ SAU INTEGRALĂ DE LA BUGET
 PROPUSE PENTRU RECTIFICARE&amp;R&amp;"Arial,Aldin"&amp;14Anexa nr.4    &amp;"Arial,Obişnuit"&amp;10
HOT. C.J. Nr.___
mii lei</oddHeader>
    <oddFooter>&amp;L&amp;D&amp;C&amp;9Pagina &amp;P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monica</cp:lastModifiedBy>
  <cp:lastPrinted>2004-12-14T15:07:31Z</cp:lastPrinted>
  <dcterms:created xsi:type="dcterms:W3CDTF">2003-11-05T09:19:05Z</dcterms:created>
  <dcterms:modified xsi:type="dcterms:W3CDTF">2005-01-10T13:08:48Z</dcterms:modified>
  <cp:category/>
  <cp:version/>
  <cp:contentType/>
  <cp:contentStatus/>
</cp:coreProperties>
</file>