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'Foaie1'!$9:$11</definedName>
  </definedNames>
  <calcPr fullCalcOnLoad="1"/>
</workbook>
</file>

<file path=xl/sharedStrings.xml><?xml version="1.0" encoding="utf-8"?>
<sst xmlns="http://schemas.openxmlformats.org/spreadsheetml/2006/main" count="145" uniqueCount="65">
  <si>
    <t>ROMÂNIA</t>
  </si>
  <si>
    <t>JUDEŢUL MUREŞ</t>
  </si>
  <si>
    <t>CONSILIUL JUDEŢEAN MUREŞ</t>
  </si>
  <si>
    <t>DENUMIREA</t>
  </si>
  <si>
    <t xml:space="preserve">Cod </t>
  </si>
  <si>
    <t>Buget</t>
  </si>
  <si>
    <t>INDICATORILOR</t>
  </si>
  <si>
    <t>indicat.</t>
  </si>
  <si>
    <t>2003</t>
  </si>
  <si>
    <t>2004</t>
  </si>
  <si>
    <t>3</t>
  </si>
  <si>
    <t>4</t>
  </si>
  <si>
    <t>51.02.05</t>
  </si>
  <si>
    <t>Autorităţi executive, din care:</t>
  </si>
  <si>
    <t>Cheltuieli de personal</t>
  </si>
  <si>
    <t>Cheltuieli materiale</t>
  </si>
  <si>
    <t>Cheltuieli de capital</t>
  </si>
  <si>
    <t>Învăţământ, din care:</t>
  </si>
  <si>
    <t>Învăţământ primar şi gimnazial (lapte şi corn)</t>
  </si>
  <si>
    <t>Învăţământ special, din care:</t>
  </si>
  <si>
    <t>Şcoala specială nr.2</t>
  </si>
  <si>
    <t>Şcoala de Arte şi Meserii 
(pentru copii cu deficienţe mintale) Reghin</t>
  </si>
  <si>
    <t>Şcoala specială nr.1, din care:</t>
  </si>
  <si>
    <t>57.02.03</t>
  </si>
  <si>
    <t>57.02.08</t>
  </si>
  <si>
    <t>Sănătate, din care:</t>
  </si>
  <si>
    <t>Spitalul Judeţean</t>
  </si>
  <si>
    <t>Preventoriul Gorneşti</t>
  </si>
  <si>
    <t>Spitalul Tîrnăveni</t>
  </si>
  <si>
    <t>Transferuri</t>
  </si>
  <si>
    <t>Biblioteca Judeţeană</t>
  </si>
  <si>
    <t>Muzeul Judeţean</t>
  </si>
  <si>
    <t>Ansamblul Artistic "Mureşul"</t>
  </si>
  <si>
    <t>Filarmonica de Stat</t>
  </si>
  <si>
    <t>Teatrul pentru Copii şi Tineret "Ariel"</t>
  </si>
  <si>
    <t>Teatrul Naţional</t>
  </si>
  <si>
    <t>Şcoala de Arte Populare</t>
  </si>
  <si>
    <t>Redacţia Revistei Lato</t>
  </si>
  <si>
    <t>Redacţia Revistei "Vatra"</t>
  </si>
  <si>
    <t>Administraţia Palatului Culturii</t>
  </si>
  <si>
    <t xml:space="preserve">Subvenţii </t>
  </si>
  <si>
    <t>Venituri proprii</t>
  </si>
  <si>
    <t>Centrul de Conservare şi Valorificare a Creaţiei Populare</t>
  </si>
  <si>
    <t>Culte</t>
  </si>
  <si>
    <t>Susţinerea cultelor</t>
  </si>
  <si>
    <t>Contribuţii la salarizarea personalului neclerical</t>
  </si>
  <si>
    <t>Alte transferuri</t>
  </si>
  <si>
    <t>Asistenţa socială, alocaţii, pensii, ajutoare şi indemnizaţii, din care:</t>
  </si>
  <si>
    <t>Direcţia Generală pentru Protecţia Drepturilor Copilului</t>
  </si>
  <si>
    <t>Direcţia Judeţeană de Asistenţă Socială</t>
  </si>
  <si>
    <t>Servicii şi dezvoltare publică, locuinţe, mediu şi ape, din care:</t>
  </si>
  <si>
    <t>R.A Aeroport Târgu Mureş</t>
  </si>
  <si>
    <t>Venituri total</t>
  </si>
  <si>
    <t>Subvenţii din bugetul de stat</t>
  </si>
  <si>
    <t>Alocaţii pentru investiţii</t>
  </si>
  <si>
    <t>Venituri extrabugetare</t>
  </si>
  <si>
    <t>Cheltuieli total</t>
  </si>
  <si>
    <t>Drumuri şi poduri</t>
  </si>
  <si>
    <t>Alte acţiuni, din care:</t>
  </si>
  <si>
    <t>Centrul Militar Judeţean, din care:</t>
  </si>
  <si>
    <t>Inspectoratul de protecţie civilă</t>
  </si>
  <si>
    <t>TOTAL CHELTUIELI, din care:</t>
  </si>
  <si>
    <t>Cultură, religie şi acţiuni privind activitatea sportivă şi de tineret, 
din care:</t>
  </si>
  <si>
    <t>Transporturi si comunicatii</t>
  </si>
  <si>
    <t>Alte actiuni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</si>
</sst>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 indent="7"/>
    </xf>
    <xf numFmtId="0" fontId="0" fillId="0" borderId="0" xfId="0" applyAlignment="1">
      <alignment horizontal="left" wrapText="1" indent="7"/>
    </xf>
    <xf numFmtId="0" fontId="0" fillId="0" borderId="0" xfId="0" applyAlignment="1">
      <alignment horizontal="left" indent="9"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left" indent="4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0" fontId="0" fillId="0" borderId="0" xfId="0" applyBorder="1" applyAlignment="1">
      <alignment horizontal="left" indent="9"/>
    </xf>
    <xf numFmtId="0" fontId="0" fillId="0" borderId="0" xfId="0" applyBorder="1" applyAlignment="1">
      <alignment horizontal="left" indent="2"/>
    </xf>
    <xf numFmtId="3" fontId="0" fillId="0" borderId="0" xfId="0" applyNumberFormat="1" applyBorder="1" applyAlignment="1">
      <alignment horizontal="right"/>
    </xf>
    <xf numFmtId="0" fontId="0" fillId="0" borderId="6" xfId="0" applyBorder="1" applyAlignment="1">
      <alignment horizontal="left" indent="9"/>
    </xf>
    <xf numFmtId="0" fontId="0" fillId="0" borderId="6" xfId="0" applyBorder="1" applyAlignment="1">
      <alignment horizontal="left" indent="2"/>
    </xf>
    <xf numFmtId="0" fontId="1" fillId="0" borderId="7" xfId="0" applyFont="1" applyBorder="1" applyAlignment="1">
      <alignment horizontal="left"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 horizontal="left" wrapText="1"/>
    </xf>
    <xf numFmtId="3" fontId="1" fillId="0" borderId="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0" fontId="0" fillId="0" borderId="7" xfId="0" applyBorder="1" applyAlignment="1">
      <alignment horizontal="left" indent="7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Border="1" applyAlignment="1">
      <alignment horizontal="left" indent="7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indent="9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workbookViewId="0" topLeftCell="A121">
      <selection activeCell="A141" sqref="A141"/>
    </sheetView>
  </sheetViews>
  <sheetFormatPr defaultColWidth="9.140625" defaultRowHeight="12.75"/>
  <cols>
    <col min="1" max="1" width="63.7109375" style="0" customWidth="1"/>
    <col min="2" max="2" width="7.8515625" style="0" bestFit="1" customWidth="1"/>
    <col min="3" max="4" width="11.140625" style="7" bestFit="1" customWidth="1"/>
  </cols>
  <sheetData>
    <row r="1" spans="1:4" ht="12.75">
      <c r="A1" s="1" t="s">
        <v>0</v>
      </c>
      <c r="B1" s="2"/>
      <c r="D1" s="8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1"/>
      <c r="B5" s="2"/>
    </row>
    <row r="6" spans="1:2" ht="12.75">
      <c r="A6" s="3"/>
      <c r="B6" s="3"/>
    </row>
    <row r="7" spans="1:2" ht="12.75">
      <c r="A7" s="1"/>
      <c r="B7" s="2"/>
    </row>
    <row r="8" ht="12.75">
      <c r="B8" s="4"/>
    </row>
    <row r="9" spans="1:4" s="16" customFormat="1" ht="12.75">
      <c r="A9" s="17" t="s">
        <v>3</v>
      </c>
      <c r="B9" s="18" t="s">
        <v>4</v>
      </c>
      <c r="C9" s="19" t="s">
        <v>5</v>
      </c>
      <c r="D9" s="19" t="s">
        <v>5</v>
      </c>
    </row>
    <row r="10" spans="1:4" s="16" customFormat="1" ht="13.5" thickBot="1">
      <c r="A10" s="20" t="s">
        <v>6</v>
      </c>
      <c r="B10" s="20" t="s">
        <v>7</v>
      </c>
      <c r="C10" s="21" t="s">
        <v>8</v>
      </c>
      <c r="D10" s="21" t="s">
        <v>9</v>
      </c>
    </row>
    <row r="11" spans="1:4" s="16" customFormat="1" ht="13.5" thickBot="1">
      <c r="A11" s="22">
        <v>0</v>
      </c>
      <c r="B11" s="22">
        <v>2</v>
      </c>
      <c r="C11" s="23" t="s">
        <v>10</v>
      </c>
      <c r="D11" s="23" t="s">
        <v>11</v>
      </c>
    </row>
    <row r="12" spans="1:4" s="15" customFormat="1" ht="14.25" thickBot="1" thickTop="1">
      <c r="A12" s="24" t="s">
        <v>61</v>
      </c>
      <c r="B12" s="24"/>
      <c r="C12" s="25">
        <v>564625378</v>
      </c>
      <c r="D12" s="25">
        <v>708935134</v>
      </c>
    </row>
    <row r="13" spans="1:4" s="9" customFormat="1" ht="13.5" thickTop="1">
      <c r="A13" s="26" t="s">
        <v>13</v>
      </c>
      <c r="B13" s="26" t="s">
        <v>12</v>
      </c>
      <c r="C13" s="27">
        <f>SUM(C14:C16)</f>
        <v>42468713</v>
      </c>
      <c r="D13" s="27">
        <f>SUM(D14:D16)</f>
        <v>65960350</v>
      </c>
    </row>
    <row r="14" spans="1:4" ht="12.75">
      <c r="A14" s="6" t="s">
        <v>14</v>
      </c>
      <c r="C14" s="13">
        <v>26000000</v>
      </c>
      <c r="D14" s="13">
        <v>32936600</v>
      </c>
    </row>
    <row r="15" spans="1:4" ht="12.75">
      <c r="A15" s="6" t="s">
        <v>15</v>
      </c>
      <c r="C15" s="13">
        <v>14448713</v>
      </c>
      <c r="D15" s="13">
        <v>30103750</v>
      </c>
    </row>
    <row r="16" spans="1:4" ht="12.75">
      <c r="A16" s="28" t="s">
        <v>16</v>
      </c>
      <c r="B16" s="29"/>
      <c r="C16" s="30">
        <v>2020000</v>
      </c>
      <c r="D16" s="30">
        <v>2920000</v>
      </c>
    </row>
    <row r="17" spans="1:4" s="9" customFormat="1" ht="12.75">
      <c r="A17" s="31" t="s">
        <v>17</v>
      </c>
      <c r="B17" s="32"/>
      <c r="C17" s="33">
        <f>C18+C19</f>
        <v>69715200</v>
      </c>
      <c r="D17" s="33">
        <f>D18+D19</f>
        <v>90752451</v>
      </c>
    </row>
    <row r="18" spans="1:4" ht="12.75">
      <c r="A18" s="6" t="s">
        <v>18</v>
      </c>
      <c r="B18" t="s">
        <v>23</v>
      </c>
      <c r="C18" s="13">
        <v>40012000</v>
      </c>
      <c r="D18" s="13">
        <v>56492000</v>
      </c>
    </row>
    <row r="19" spans="1:4" ht="12.75">
      <c r="A19" s="28" t="s">
        <v>19</v>
      </c>
      <c r="B19" s="29" t="s">
        <v>24</v>
      </c>
      <c r="C19" s="30">
        <f>C20+C24+C28</f>
        <v>29703200</v>
      </c>
      <c r="D19" s="30">
        <f>D20+D24+D28</f>
        <v>34260451</v>
      </c>
    </row>
    <row r="20" spans="1:4" ht="12.75">
      <c r="A20" s="10" t="s">
        <v>22</v>
      </c>
      <c r="C20" s="13">
        <f>C21+C22+C23</f>
        <v>9605948</v>
      </c>
      <c r="D20" s="13">
        <f>D21+D22+D23</f>
        <v>10967432</v>
      </c>
    </row>
    <row r="21" spans="1:4" s="5" customFormat="1" ht="12.75">
      <c r="A21" s="12" t="s">
        <v>14</v>
      </c>
      <c r="C21" s="13">
        <v>7437237</v>
      </c>
      <c r="D21" s="13">
        <v>8925089</v>
      </c>
    </row>
    <row r="22" spans="1:4" s="5" customFormat="1" ht="12.75">
      <c r="A22" s="34" t="s">
        <v>15</v>
      </c>
      <c r="B22" s="35"/>
      <c r="C22" s="36">
        <v>2048711</v>
      </c>
      <c r="D22" s="36">
        <v>1942343</v>
      </c>
    </row>
    <row r="23" spans="1:4" s="5" customFormat="1" ht="12.75">
      <c r="A23" s="37" t="s">
        <v>16</v>
      </c>
      <c r="B23" s="38"/>
      <c r="C23" s="30">
        <v>120000</v>
      </c>
      <c r="D23" s="30">
        <v>100000</v>
      </c>
    </row>
    <row r="24" spans="1:4" ht="12.75">
      <c r="A24" s="10" t="s">
        <v>20</v>
      </c>
      <c r="C24" s="13">
        <f>C25+C26+C27</f>
        <v>12542439</v>
      </c>
      <c r="D24" s="13">
        <f>D25+D26+D27</f>
        <v>14422196</v>
      </c>
    </row>
    <row r="25" spans="1:4" s="5" customFormat="1" ht="12.75">
      <c r="A25" s="12" t="s">
        <v>14</v>
      </c>
      <c r="C25" s="13">
        <v>11440000</v>
      </c>
      <c r="D25" s="13">
        <v>13309313</v>
      </c>
    </row>
    <row r="26" spans="1:4" s="5" customFormat="1" ht="12.75">
      <c r="A26" s="12" t="s">
        <v>15</v>
      </c>
      <c r="C26" s="13">
        <v>1002439</v>
      </c>
      <c r="D26" s="13">
        <v>1012883</v>
      </c>
    </row>
    <row r="27" spans="1:4" s="5" customFormat="1" ht="12.75">
      <c r="A27" s="37" t="s">
        <v>16</v>
      </c>
      <c r="B27" s="38"/>
      <c r="C27" s="30">
        <v>100000</v>
      </c>
      <c r="D27" s="30">
        <v>100000</v>
      </c>
    </row>
    <row r="28" spans="1:4" ht="25.5">
      <c r="A28" s="11" t="s">
        <v>21</v>
      </c>
      <c r="C28" s="13">
        <f>C29+C30+C31</f>
        <v>7554813</v>
      </c>
      <c r="D28" s="13">
        <f>D29+D30+D31</f>
        <v>8870823</v>
      </c>
    </row>
    <row r="29" spans="1:4" s="5" customFormat="1" ht="12.75">
      <c r="A29" s="12" t="s">
        <v>14</v>
      </c>
      <c r="C29" s="13">
        <v>5885000</v>
      </c>
      <c r="D29" s="13">
        <v>7439029</v>
      </c>
    </row>
    <row r="30" spans="1:4" s="5" customFormat="1" ht="12.75">
      <c r="A30" s="34" t="s">
        <v>15</v>
      </c>
      <c r="B30" s="35"/>
      <c r="C30" s="36">
        <v>1569813</v>
      </c>
      <c r="D30" s="36">
        <v>1331794</v>
      </c>
    </row>
    <row r="31" spans="1:4" s="5" customFormat="1" ht="12.75">
      <c r="A31" s="37" t="s">
        <v>16</v>
      </c>
      <c r="B31" s="38"/>
      <c r="C31" s="30">
        <v>100000</v>
      </c>
      <c r="D31" s="30">
        <v>100000</v>
      </c>
    </row>
    <row r="32" spans="1:4" s="9" customFormat="1" ht="12.75">
      <c r="A32" s="39" t="s">
        <v>25</v>
      </c>
      <c r="B32" s="32">
        <v>57.02</v>
      </c>
      <c r="C32" s="33">
        <f>C33+C35+C37</f>
        <v>2600000</v>
      </c>
      <c r="D32" s="33">
        <f>D33+D35+D37</f>
        <v>7900000</v>
      </c>
    </row>
    <row r="33" spans="1:4" ht="12.75">
      <c r="A33" s="10" t="s">
        <v>26</v>
      </c>
      <c r="C33" s="7">
        <f>C34</f>
        <v>2100000</v>
      </c>
      <c r="D33" s="7">
        <f>D34</f>
        <v>6000000</v>
      </c>
    </row>
    <row r="34" spans="1:4" ht="12.75">
      <c r="A34" s="37" t="s">
        <v>29</v>
      </c>
      <c r="B34" s="29"/>
      <c r="C34" s="40">
        <v>2100000</v>
      </c>
      <c r="D34" s="40">
        <v>6000000</v>
      </c>
    </row>
    <row r="35" spans="1:4" ht="12.75">
      <c r="A35" s="10" t="s">
        <v>27</v>
      </c>
      <c r="C35" s="7">
        <f>C36</f>
        <v>200000</v>
      </c>
      <c r="D35" s="7">
        <f>D36</f>
        <v>500000</v>
      </c>
    </row>
    <row r="36" spans="1:4" ht="12.75">
      <c r="A36" s="34" t="s">
        <v>29</v>
      </c>
      <c r="B36" s="16"/>
      <c r="C36" s="43">
        <v>200000</v>
      </c>
      <c r="D36" s="43">
        <v>500000</v>
      </c>
    </row>
    <row r="37" spans="1:4" ht="12.75">
      <c r="A37" s="48" t="s">
        <v>28</v>
      </c>
      <c r="B37" s="16"/>
      <c r="C37" s="43">
        <f>C38</f>
        <v>300000</v>
      </c>
      <c r="D37" s="43">
        <f>D39</f>
        <v>1400000</v>
      </c>
    </row>
    <row r="38" spans="1:4" ht="12.75">
      <c r="A38" s="34" t="s">
        <v>29</v>
      </c>
      <c r="B38" s="16"/>
      <c r="C38" s="43">
        <v>300000</v>
      </c>
      <c r="D38" s="43"/>
    </row>
    <row r="39" spans="1:4" ht="12.75">
      <c r="A39" s="37" t="s">
        <v>16</v>
      </c>
      <c r="B39" s="29"/>
      <c r="C39" s="40"/>
      <c r="D39" s="40">
        <v>1400000</v>
      </c>
    </row>
    <row r="40" spans="1:4" s="9" customFormat="1" ht="25.5">
      <c r="A40" s="41" t="s">
        <v>62</v>
      </c>
      <c r="B40" s="32">
        <v>59.02</v>
      </c>
      <c r="C40" s="42">
        <v>113280226</v>
      </c>
      <c r="D40" s="42">
        <v>135477049</v>
      </c>
    </row>
    <row r="41" spans="1:4" ht="12.75">
      <c r="A41" s="10" t="s">
        <v>30</v>
      </c>
      <c r="C41" s="7">
        <f>SUM(C42:C44)</f>
        <v>10096076</v>
      </c>
      <c r="D41" s="7">
        <f>SUM(D42:D44)</f>
        <v>10584012</v>
      </c>
    </row>
    <row r="42" spans="1:4" ht="12.75">
      <c r="A42" s="12" t="s">
        <v>14</v>
      </c>
      <c r="C42" s="14">
        <v>5892077</v>
      </c>
      <c r="D42" s="14">
        <v>6838613</v>
      </c>
    </row>
    <row r="43" spans="1:4" ht="12.75">
      <c r="A43" s="34" t="s">
        <v>15</v>
      </c>
      <c r="B43" s="16"/>
      <c r="C43" s="43">
        <v>2903999</v>
      </c>
      <c r="D43" s="43">
        <v>3545399</v>
      </c>
    </row>
    <row r="44" spans="1:4" ht="12.75">
      <c r="A44" s="37" t="s">
        <v>16</v>
      </c>
      <c r="B44" s="29"/>
      <c r="C44" s="40">
        <v>1300000</v>
      </c>
      <c r="D44" s="40">
        <v>200000</v>
      </c>
    </row>
    <row r="45" spans="1:4" ht="12.75">
      <c r="A45" s="10" t="s">
        <v>31</v>
      </c>
      <c r="C45" s="7">
        <f>SUM(C48:C50)</f>
        <v>9955534</v>
      </c>
      <c r="D45" s="7">
        <f>SUM(D48:D50)</f>
        <v>12096554</v>
      </c>
    </row>
    <row r="46" spans="1:4" ht="12.75">
      <c r="A46" s="12" t="s">
        <v>40</v>
      </c>
      <c r="C46" s="7">
        <f>C45-C47</f>
        <v>9855534</v>
      </c>
      <c r="D46" s="7">
        <f>D45-D47</f>
        <v>11596554</v>
      </c>
    </row>
    <row r="47" spans="1:4" ht="12.75">
      <c r="A47" s="37" t="s">
        <v>41</v>
      </c>
      <c r="B47" s="29"/>
      <c r="C47" s="44">
        <v>100000</v>
      </c>
      <c r="D47" s="44">
        <v>500000</v>
      </c>
    </row>
    <row r="48" spans="1:4" ht="12.75">
      <c r="A48" s="12" t="s">
        <v>14</v>
      </c>
      <c r="C48" s="7">
        <v>8264398</v>
      </c>
      <c r="D48" s="7">
        <v>10449304</v>
      </c>
    </row>
    <row r="49" spans="1:4" ht="12.75">
      <c r="A49" s="34" t="s">
        <v>15</v>
      </c>
      <c r="B49" s="16"/>
      <c r="C49" s="43">
        <v>1091136</v>
      </c>
      <c r="D49" s="43">
        <v>1447250</v>
      </c>
    </row>
    <row r="50" spans="1:4" ht="12.75">
      <c r="A50" s="37" t="s">
        <v>16</v>
      </c>
      <c r="B50" s="29"/>
      <c r="C50" s="40">
        <v>600000</v>
      </c>
      <c r="D50" s="40">
        <v>200000</v>
      </c>
    </row>
    <row r="51" spans="1:4" ht="12.75">
      <c r="A51" s="10" t="s">
        <v>32</v>
      </c>
      <c r="C51" s="7">
        <f>SUM(C54:C56)</f>
        <v>8723666</v>
      </c>
      <c r="D51" s="7">
        <f>SUM(D54:D56)</f>
        <v>10829374</v>
      </c>
    </row>
    <row r="52" spans="1:4" ht="12.75">
      <c r="A52" s="34" t="s">
        <v>40</v>
      </c>
      <c r="B52" s="16"/>
      <c r="C52" s="43">
        <f>C51-C53</f>
        <v>8023666</v>
      </c>
      <c r="D52" s="43">
        <f>D51-D53</f>
        <v>9829374</v>
      </c>
    </row>
    <row r="53" spans="1:4" ht="12.75">
      <c r="A53" s="37" t="s">
        <v>41</v>
      </c>
      <c r="B53" s="29"/>
      <c r="C53" s="40">
        <v>700000</v>
      </c>
      <c r="D53" s="40">
        <v>1000000</v>
      </c>
    </row>
    <row r="54" spans="1:4" ht="12.75">
      <c r="A54" s="12" t="s">
        <v>14</v>
      </c>
      <c r="C54" s="7">
        <v>7673133</v>
      </c>
      <c r="D54" s="7">
        <v>9603788</v>
      </c>
    </row>
    <row r="55" spans="1:4" ht="12.75">
      <c r="A55" s="12" t="s">
        <v>15</v>
      </c>
      <c r="C55" s="7">
        <v>950533</v>
      </c>
      <c r="D55" s="7">
        <v>925586</v>
      </c>
    </row>
    <row r="56" spans="1:4" ht="12.75">
      <c r="A56" s="37" t="s">
        <v>16</v>
      </c>
      <c r="B56" s="29"/>
      <c r="C56" s="40">
        <v>100000</v>
      </c>
      <c r="D56" s="40">
        <v>300000</v>
      </c>
    </row>
    <row r="57" spans="1:4" ht="12.75">
      <c r="A57" s="10" t="s">
        <v>33</v>
      </c>
      <c r="C57" s="7">
        <f>SUM(C60:C62)</f>
        <v>16139798</v>
      </c>
      <c r="D57" s="7">
        <f>SUM(D60:D62)</f>
        <v>21793201</v>
      </c>
    </row>
    <row r="58" spans="1:4" ht="12.75">
      <c r="A58" s="12" t="s">
        <v>40</v>
      </c>
      <c r="C58" s="7">
        <f>C57-C59</f>
        <v>15739798</v>
      </c>
      <c r="D58" s="7">
        <f>D57-D59</f>
        <v>20793201</v>
      </c>
    </row>
    <row r="59" spans="1:4" ht="12.75">
      <c r="A59" s="37" t="s">
        <v>41</v>
      </c>
      <c r="B59" s="29"/>
      <c r="C59" s="40">
        <v>400000</v>
      </c>
      <c r="D59" s="40">
        <v>1000000</v>
      </c>
    </row>
    <row r="60" spans="1:4" ht="12.75">
      <c r="A60" s="12" t="s">
        <v>14</v>
      </c>
      <c r="C60" s="14">
        <v>15033185</v>
      </c>
      <c r="D60" s="14">
        <v>19985927</v>
      </c>
    </row>
    <row r="61" spans="1:4" ht="12.75">
      <c r="A61" s="12" t="s">
        <v>15</v>
      </c>
      <c r="C61" s="7">
        <v>1006613</v>
      </c>
      <c r="D61" s="7">
        <v>1607274</v>
      </c>
    </row>
    <row r="62" spans="1:4" ht="12.75">
      <c r="A62" s="37" t="s">
        <v>16</v>
      </c>
      <c r="B62" s="29"/>
      <c r="C62" s="40">
        <v>100000</v>
      </c>
      <c r="D62" s="40">
        <v>200000</v>
      </c>
    </row>
    <row r="63" spans="1:4" ht="12.75">
      <c r="A63" s="10" t="s">
        <v>34</v>
      </c>
      <c r="C63" s="7">
        <f>SUM(C66:C68)</f>
        <v>7931626</v>
      </c>
      <c r="D63" s="7">
        <f>SUM(D66:D68)</f>
        <v>9021824</v>
      </c>
    </row>
    <row r="64" spans="1:4" ht="12.75">
      <c r="A64" s="12" t="s">
        <v>40</v>
      </c>
      <c r="C64" s="7">
        <f>C63-C65</f>
        <v>6951626</v>
      </c>
      <c r="D64" s="7">
        <f>D63-D65</f>
        <v>7821824</v>
      </c>
    </row>
    <row r="65" spans="1:4" ht="12.75">
      <c r="A65" s="37" t="s">
        <v>41</v>
      </c>
      <c r="B65" s="29"/>
      <c r="C65" s="40">
        <v>980000</v>
      </c>
      <c r="D65" s="40">
        <v>1200000</v>
      </c>
    </row>
    <row r="66" spans="1:4" ht="12.75">
      <c r="A66" s="12" t="s">
        <v>14</v>
      </c>
      <c r="C66" s="7">
        <v>6209040</v>
      </c>
      <c r="D66" s="7">
        <v>7293279</v>
      </c>
    </row>
    <row r="67" spans="1:4" ht="12.75">
      <c r="A67" s="34" t="s">
        <v>15</v>
      </c>
      <c r="B67" s="16"/>
      <c r="C67" s="43">
        <v>1522586</v>
      </c>
      <c r="D67" s="43">
        <v>1628545</v>
      </c>
    </row>
    <row r="68" spans="1:4" ht="12.75">
      <c r="A68" s="37" t="s">
        <v>16</v>
      </c>
      <c r="B68" s="29"/>
      <c r="C68" s="40">
        <v>200000</v>
      </c>
      <c r="D68" s="40">
        <v>100000</v>
      </c>
    </row>
    <row r="69" spans="1:4" ht="12.75">
      <c r="A69" s="10" t="s">
        <v>35</v>
      </c>
      <c r="C69" s="7">
        <f>SUM(C72:C74)</f>
        <v>27892987</v>
      </c>
      <c r="D69" s="7">
        <f>SUM(D72:D74)</f>
        <v>32943036</v>
      </c>
    </row>
    <row r="70" spans="1:4" ht="12.75">
      <c r="A70" s="12" t="s">
        <v>40</v>
      </c>
      <c r="C70" s="7">
        <f>C69-C71</f>
        <v>24392987</v>
      </c>
      <c r="D70" s="7">
        <f>D69-D71</f>
        <v>28943036</v>
      </c>
    </row>
    <row r="71" spans="1:4" ht="12.75">
      <c r="A71" s="37" t="s">
        <v>41</v>
      </c>
      <c r="B71" s="29"/>
      <c r="C71" s="40">
        <v>3500000</v>
      </c>
      <c r="D71" s="40">
        <v>4000000</v>
      </c>
    </row>
    <row r="72" spans="1:4" ht="12.75">
      <c r="A72" s="12" t="s">
        <v>14</v>
      </c>
      <c r="C72" s="7">
        <v>21376347</v>
      </c>
      <c r="D72" s="7">
        <v>25723564</v>
      </c>
    </row>
    <row r="73" spans="1:4" ht="12.75">
      <c r="A73" s="12" t="s">
        <v>15</v>
      </c>
      <c r="C73" s="7">
        <v>5516640</v>
      </c>
      <c r="D73" s="7">
        <v>6219472</v>
      </c>
    </row>
    <row r="74" spans="1:4" ht="12.75">
      <c r="A74" s="37" t="s">
        <v>16</v>
      </c>
      <c r="B74" s="29"/>
      <c r="C74" s="40">
        <v>1000000</v>
      </c>
      <c r="D74" s="40">
        <v>1000000</v>
      </c>
    </row>
    <row r="75" spans="1:4" ht="12.75">
      <c r="A75" s="10" t="s">
        <v>36</v>
      </c>
      <c r="C75" s="7">
        <f>SUM(C78:C80)</f>
        <v>2492130</v>
      </c>
      <c r="D75" s="7">
        <f>SUM(D78:D80)</f>
        <v>3314037</v>
      </c>
    </row>
    <row r="76" spans="1:4" ht="12.75">
      <c r="A76" s="34" t="s">
        <v>40</v>
      </c>
      <c r="B76" s="16"/>
      <c r="C76" s="43">
        <f>C75-C77</f>
        <v>2012130</v>
      </c>
      <c r="D76" s="43">
        <f>D75-D77</f>
        <v>2754037</v>
      </c>
    </row>
    <row r="77" spans="1:4" ht="12.75">
      <c r="A77" s="37" t="s">
        <v>41</v>
      </c>
      <c r="B77" s="29"/>
      <c r="C77" s="40">
        <v>480000</v>
      </c>
      <c r="D77" s="40">
        <v>560000</v>
      </c>
    </row>
    <row r="78" spans="1:4" ht="12.75">
      <c r="A78" s="12" t="s">
        <v>14</v>
      </c>
      <c r="C78" s="7">
        <v>1849200</v>
      </c>
      <c r="D78" s="7">
        <v>2725814</v>
      </c>
    </row>
    <row r="79" spans="1:4" ht="12.75">
      <c r="A79" s="12" t="s">
        <v>15</v>
      </c>
      <c r="C79" s="7">
        <v>542930</v>
      </c>
      <c r="D79" s="7">
        <v>488223</v>
      </c>
    </row>
    <row r="80" spans="1:4" ht="12.75">
      <c r="A80" s="37" t="s">
        <v>16</v>
      </c>
      <c r="B80" s="29"/>
      <c r="C80" s="40">
        <v>100000</v>
      </c>
      <c r="D80" s="40">
        <v>100000</v>
      </c>
    </row>
    <row r="81" spans="1:4" ht="12.75">
      <c r="A81" s="10" t="s">
        <v>42</v>
      </c>
      <c r="C81" s="7">
        <f>SUM(C82:C84)</f>
        <v>1336323</v>
      </c>
      <c r="D81" s="7">
        <f>SUM(D82:D84)</f>
        <v>2083832</v>
      </c>
    </row>
    <row r="82" spans="1:4" ht="12.75">
      <c r="A82" s="12" t="s">
        <v>14</v>
      </c>
      <c r="C82" s="7">
        <v>737103</v>
      </c>
      <c r="D82" s="7">
        <v>1001690</v>
      </c>
    </row>
    <row r="83" spans="1:4" ht="12.75">
      <c r="A83" s="34" t="s">
        <v>15</v>
      </c>
      <c r="B83" s="16"/>
      <c r="C83" s="14">
        <v>549220</v>
      </c>
      <c r="D83" s="14">
        <v>982142</v>
      </c>
    </row>
    <row r="84" spans="1:4" ht="12.75">
      <c r="A84" s="37" t="s">
        <v>16</v>
      </c>
      <c r="B84" s="29"/>
      <c r="C84" s="40">
        <v>50000</v>
      </c>
      <c r="D84" s="40">
        <v>100000</v>
      </c>
    </row>
    <row r="85" spans="1:4" ht="12.75">
      <c r="A85" s="10" t="s">
        <v>37</v>
      </c>
      <c r="C85" s="7">
        <f>SUM(C88:C90)</f>
        <v>1476020</v>
      </c>
      <c r="D85" s="7">
        <f>SUM(D88:D90)</f>
        <v>1763751</v>
      </c>
    </row>
    <row r="86" spans="1:4" ht="12.75">
      <c r="A86" s="12" t="s">
        <v>40</v>
      </c>
      <c r="C86" s="7">
        <f>C85-C87</f>
        <v>1246020</v>
      </c>
      <c r="D86" s="7">
        <f>D85-D87</f>
        <v>1463751</v>
      </c>
    </row>
    <row r="87" spans="1:4" ht="12.75">
      <c r="A87" s="37" t="s">
        <v>41</v>
      </c>
      <c r="B87" s="29"/>
      <c r="C87" s="40">
        <v>230000</v>
      </c>
      <c r="D87" s="40">
        <v>300000</v>
      </c>
    </row>
    <row r="88" spans="1:4" ht="12.75">
      <c r="A88" s="12" t="s">
        <v>14</v>
      </c>
      <c r="C88" s="7">
        <v>1021500</v>
      </c>
      <c r="D88" s="7">
        <v>1229279</v>
      </c>
    </row>
    <row r="89" spans="1:4" ht="12.75">
      <c r="A89" s="12" t="s">
        <v>15</v>
      </c>
      <c r="C89" s="7">
        <v>379520</v>
      </c>
      <c r="D89" s="7">
        <v>434472</v>
      </c>
    </row>
    <row r="90" spans="1:4" ht="12.75">
      <c r="A90" s="37" t="s">
        <v>16</v>
      </c>
      <c r="B90" s="29"/>
      <c r="C90" s="40">
        <v>75000</v>
      </c>
      <c r="D90" s="40">
        <v>100000</v>
      </c>
    </row>
    <row r="91" spans="1:4" ht="12.75">
      <c r="A91" s="10" t="s">
        <v>38</v>
      </c>
      <c r="C91" s="7">
        <f>SUM(C94:C96)</f>
        <v>1658566</v>
      </c>
      <c r="D91" s="7">
        <f>SUM(D94:D96)</f>
        <v>2054484</v>
      </c>
    </row>
    <row r="92" spans="1:4" ht="12.75">
      <c r="A92" s="34" t="s">
        <v>40</v>
      </c>
      <c r="B92" s="16"/>
      <c r="C92" s="43">
        <f>C91-C93</f>
        <v>1350566</v>
      </c>
      <c r="D92" s="43">
        <f>D91-D93</f>
        <v>1704484</v>
      </c>
    </row>
    <row r="93" spans="1:4" ht="12.75">
      <c r="A93" s="37" t="s">
        <v>41</v>
      </c>
      <c r="B93" s="29"/>
      <c r="C93" s="40">
        <v>308000</v>
      </c>
      <c r="D93" s="40">
        <v>350000</v>
      </c>
    </row>
    <row r="94" spans="1:4" ht="12.75">
      <c r="A94" s="12" t="s">
        <v>14</v>
      </c>
      <c r="C94" s="7">
        <v>785500</v>
      </c>
      <c r="D94" s="7">
        <v>981231</v>
      </c>
    </row>
    <row r="95" spans="1:4" ht="12.75">
      <c r="A95" s="12" t="s">
        <v>15</v>
      </c>
      <c r="C95" s="7">
        <v>843866</v>
      </c>
      <c r="D95" s="7">
        <v>873253</v>
      </c>
    </row>
    <row r="96" spans="1:4" ht="12.75">
      <c r="A96" s="37" t="s">
        <v>16</v>
      </c>
      <c r="B96" s="29"/>
      <c r="C96" s="40">
        <v>29200</v>
      </c>
      <c r="D96" s="40">
        <v>200000</v>
      </c>
    </row>
    <row r="97" spans="1:4" ht="12.75">
      <c r="A97" s="10" t="s">
        <v>39</v>
      </c>
      <c r="C97" s="7">
        <f>SUM(C100:C102)</f>
        <v>4304000</v>
      </c>
      <c r="D97" s="7">
        <f>SUM(D100:D102)</f>
        <v>5003744</v>
      </c>
    </row>
    <row r="98" spans="1:4" ht="12.75">
      <c r="A98" s="12" t="s">
        <v>40</v>
      </c>
      <c r="C98" s="7">
        <f>C97-C99</f>
        <v>3769000</v>
      </c>
      <c r="D98" s="7">
        <f>D97-D99</f>
        <v>4403744</v>
      </c>
    </row>
    <row r="99" spans="1:4" ht="12.75">
      <c r="A99" s="37" t="s">
        <v>41</v>
      </c>
      <c r="B99" s="29"/>
      <c r="C99" s="40">
        <v>535000</v>
      </c>
      <c r="D99" s="40">
        <v>600000</v>
      </c>
    </row>
    <row r="100" spans="1:4" ht="12.75">
      <c r="A100" s="12" t="s">
        <v>14</v>
      </c>
      <c r="C100" s="7">
        <v>1450500</v>
      </c>
      <c r="D100" s="7">
        <v>1725394</v>
      </c>
    </row>
    <row r="101" spans="1:4" ht="12.75">
      <c r="A101" s="12" t="s">
        <v>15</v>
      </c>
      <c r="C101" s="7">
        <v>2798500</v>
      </c>
      <c r="D101" s="7">
        <v>2778350</v>
      </c>
    </row>
    <row r="102" spans="1:4" ht="12.75">
      <c r="A102" s="37" t="s">
        <v>16</v>
      </c>
      <c r="B102" s="29"/>
      <c r="C102" s="40">
        <v>55000</v>
      </c>
      <c r="D102" s="40">
        <v>500000</v>
      </c>
    </row>
    <row r="103" spans="1:3" ht="12.75">
      <c r="A103" s="10" t="s">
        <v>43</v>
      </c>
      <c r="C103" s="7">
        <f>C104+C105</f>
        <v>27635500</v>
      </c>
    </row>
    <row r="104" spans="1:4" ht="12.75">
      <c r="A104" s="12" t="s">
        <v>44</v>
      </c>
      <c r="C104" s="7">
        <v>400000</v>
      </c>
      <c r="D104" s="7">
        <v>1000000</v>
      </c>
    </row>
    <row r="105" spans="1:4" ht="12.75">
      <c r="A105" s="37" t="s">
        <v>45</v>
      </c>
      <c r="B105" s="29"/>
      <c r="C105" s="40">
        <f>27635500-C104</f>
        <v>27235500</v>
      </c>
      <c r="D105" s="40">
        <v>30499200</v>
      </c>
    </row>
    <row r="106" spans="1:4" ht="12.75">
      <c r="A106" s="45" t="s">
        <v>46</v>
      </c>
      <c r="B106" s="46"/>
      <c r="C106" s="47">
        <f>28251500-27635500</f>
        <v>616000</v>
      </c>
      <c r="D106" s="47">
        <v>2000000</v>
      </c>
    </row>
    <row r="107" spans="1:4" s="9" customFormat="1" ht="12.75">
      <c r="A107" s="39" t="s">
        <v>47</v>
      </c>
      <c r="B107" s="32"/>
      <c r="C107" s="42">
        <f>C108+C113</f>
        <v>170235628</v>
      </c>
      <c r="D107" s="42">
        <f>D108+D113</f>
        <v>293958030</v>
      </c>
    </row>
    <row r="108" spans="1:4" ht="12.75">
      <c r="A108" s="10" t="s">
        <v>48</v>
      </c>
      <c r="C108" s="7">
        <f>C109+C110+C112+C111</f>
        <v>100228696</v>
      </c>
      <c r="D108" s="7">
        <f>D109+D110+D112+D111</f>
        <v>124824255</v>
      </c>
    </row>
    <row r="109" spans="1:4" ht="12.75">
      <c r="A109" s="12" t="s">
        <v>14</v>
      </c>
      <c r="C109" s="7">
        <v>60858919</v>
      </c>
      <c r="D109" s="7">
        <v>75817716</v>
      </c>
    </row>
    <row r="110" spans="1:4" ht="12.75">
      <c r="A110" s="12" t="s">
        <v>15</v>
      </c>
      <c r="C110" s="7">
        <v>34060202</v>
      </c>
      <c r="D110" s="7">
        <v>40886539</v>
      </c>
    </row>
    <row r="111" spans="1:4" ht="12.75">
      <c r="A111" s="12" t="s">
        <v>29</v>
      </c>
      <c r="C111" s="7">
        <v>940000</v>
      </c>
      <c r="D111" s="7">
        <v>3120000</v>
      </c>
    </row>
    <row r="112" spans="1:4" ht="12.75">
      <c r="A112" s="37" t="s">
        <v>16</v>
      </c>
      <c r="B112" s="29"/>
      <c r="C112" s="40">
        <v>4369575</v>
      </c>
      <c r="D112" s="40">
        <v>5000000</v>
      </c>
    </row>
    <row r="113" spans="1:4" ht="12.75">
      <c r="A113" s="10" t="s">
        <v>49</v>
      </c>
      <c r="C113" s="7">
        <f>C114+C115+C117+C116</f>
        <v>70006932</v>
      </c>
      <c r="D113" s="7">
        <f>D114+D115+D117+D116</f>
        <v>169133775</v>
      </c>
    </row>
    <row r="114" spans="1:4" ht="12.75">
      <c r="A114" s="12" t="s">
        <v>14</v>
      </c>
      <c r="C114" s="7">
        <v>1137974</v>
      </c>
      <c r="D114" s="7">
        <v>2593900</v>
      </c>
    </row>
    <row r="115" spans="1:4" ht="12.75">
      <c r="A115" s="12" t="s">
        <v>15</v>
      </c>
      <c r="C115" s="7">
        <v>20696790</v>
      </c>
      <c r="D115" s="7">
        <v>114188014</v>
      </c>
    </row>
    <row r="116" spans="1:4" ht="12.75">
      <c r="A116" s="12" t="s">
        <v>29</v>
      </c>
      <c r="C116" s="7">
        <v>48072168</v>
      </c>
      <c r="D116" s="7">
        <v>52201861</v>
      </c>
    </row>
    <row r="117" spans="1:4" ht="12.75">
      <c r="A117" s="37" t="s">
        <v>16</v>
      </c>
      <c r="B117" s="29"/>
      <c r="C117" s="40">
        <v>100000</v>
      </c>
      <c r="D117" s="40">
        <v>150000</v>
      </c>
    </row>
    <row r="118" spans="1:4" s="9" customFormat="1" ht="12.75">
      <c r="A118" s="39" t="s">
        <v>50</v>
      </c>
      <c r="B118" s="32">
        <v>63.02</v>
      </c>
      <c r="C118" s="42">
        <v>9020000</v>
      </c>
      <c r="D118" s="42">
        <v>22780000</v>
      </c>
    </row>
    <row r="119" spans="1:4" s="51" customFormat="1" ht="12.75">
      <c r="A119" s="52" t="s">
        <v>16</v>
      </c>
      <c r="B119" s="49"/>
      <c r="C119" s="50">
        <v>9020000</v>
      </c>
      <c r="D119" s="50">
        <v>22780000</v>
      </c>
    </row>
    <row r="120" spans="1:4" s="9" customFormat="1" ht="12.75">
      <c r="A120" s="39" t="s">
        <v>63</v>
      </c>
      <c r="B120" s="32">
        <v>68.02</v>
      </c>
      <c r="C120" s="42">
        <v>149165136</v>
      </c>
      <c r="D120" s="42">
        <v>69128254</v>
      </c>
    </row>
    <row r="121" ht="12.75">
      <c r="A121" s="10" t="s">
        <v>51</v>
      </c>
    </row>
    <row r="122" spans="1:4" ht="12.75">
      <c r="A122" s="12" t="s">
        <v>52</v>
      </c>
      <c r="C122" s="7">
        <v>30579729</v>
      </c>
      <c r="D122" s="7">
        <v>25525229</v>
      </c>
    </row>
    <row r="123" spans="1:4" ht="12.75">
      <c r="A123" s="12" t="s">
        <v>53</v>
      </c>
      <c r="C123" s="7">
        <v>4500000</v>
      </c>
      <c r="D123" s="7">
        <v>0</v>
      </c>
    </row>
    <row r="124" spans="1:4" ht="12.75">
      <c r="A124" s="12" t="s">
        <v>29</v>
      </c>
      <c r="C124" s="7">
        <v>15679729</v>
      </c>
      <c r="D124" s="7">
        <v>17325171</v>
      </c>
    </row>
    <row r="125" spans="1:4" ht="12.75">
      <c r="A125" s="12" t="s">
        <v>54</v>
      </c>
      <c r="C125" s="7">
        <v>7800000</v>
      </c>
      <c r="D125" s="7">
        <v>4700058</v>
      </c>
    </row>
    <row r="126" spans="1:4" ht="12.75">
      <c r="A126" s="37" t="s">
        <v>55</v>
      </c>
      <c r="B126" s="29"/>
      <c r="C126" s="40">
        <v>2600000</v>
      </c>
      <c r="D126" s="40">
        <v>3500000</v>
      </c>
    </row>
    <row r="127" spans="1:4" ht="12.75">
      <c r="A127" s="12" t="s">
        <v>56</v>
      </c>
      <c r="C127" s="7">
        <v>30579689</v>
      </c>
      <c r="D127" s="7">
        <v>25525228.787</v>
      </c>
    </row>
    <row r="128" spans="1:4" ht="12.75">
      <c r="A128" s="12" t="s">
        <v>14</v>
      </c>
      <c r="C128" s="7">
        <v>10271470</v>
      </c>
      <c r="D128" s="7">
        <v>11825170.786999999</v>
      </c>
    </row>
    <row r="129" spans="1:4" ht="12.75">
      <c r="A129" s="12" t="s">
        <v>15</v>
      </c>
      <c r="C129" s="7">
        <v>8008219</v>
      </c>
      <c r="D129" s="7">
        <v>9000000</v>
      </c>
    </row>
    <row r="130" spans="1:4" ht="12.75">
      <c r="A130" s="37" t="s">
        <v>16</v>
      </c>
      <c r="B130" s="29"/>
      <c r="C130" s="40">
        <v>12300000</v>
      </c>
      <c r="D130" s="40">
        <v>4700058</v>
      </c>
    </row>
    <row r="131" spans="1:4" ht="12.75">
      <c r="A131" s="10" t="s">
        <v>57</v>
      </c>
      <c r="C131" s="7">
        <v>121185407</v>
      </c>
      <c r="D131" s="7">
        <v>47103025</v>
      </c>
    </row>
    <row r="132" spans="1:4" ht="12.75">
      <c r="A132" s="37" t="s">
        <v>15</v>
      </c>
      <c r="B132" s="29"/>
      <c r="C132" s="40">
        <v>121185407</v>
      </c>
      <c r="D132" s="40">
        <v>47103025</v>
      </c>
    </row>
    <row r="133" spans="1:4" s="9" customFormat="1" ht="12.75">
      <c r="A133" s="39" t="s">
        <v>58</v>
      </c>
      <c r="B133" s="32">
        <v>72.02</v>
      </c>
      <c r="C133" s="42">
        <v>8140475</v>
      </c>
      <c r="D133" s="42">
        <v>9885000</v>
      </c>
    </row>
    <row r="134" spans="1:4" ht="12.75">
      <c r="A134" s="10" t="s">
        <v>59</v>
      </c>
      <c r="C134" s="7">
        <f>C135+C136</f>
        <v>2509950</v>
      </c>
      <c r="D134" s="7">
        <f>D135+D136</f>
        <v>2685000</v>
      </c>
    </row>
    <row r="135" spans="1:4" ht="12.75">
      <c r="A135" s="12" t="s">
        <v>15</v>
      </c>
      <c r="C135" s="7">
        <v>1594950</v>
      </c>
      <c r="D135" s="7">
        <v>2385000</v>
      </c>
    </row>
    <row r="136" spans="1:4" ht="12.75">
      <c r="A136" s="37" t="s">
        <v>16</v>
      </c>
      <c r="B136" s="29"/>
      <c r="C136" s="40">
        <v>915000</v>
      </c>
      <c r="D136" s="40">
        <v>300000</v>
      </c>
    </row>
    <row r="137" spans="1:4" ht="12.75">
      <c r="A137" s="10" t="s">
        <v>60</v>
      </c>
      <c r="C137" s="7">
        <f>C138+C139</f>
        <v>1808500</v>
      </c>
      <c r="D137" s="7">
        <f>D138+D139</f>
        <v>2200000</v>
      </c>
    </row>
    <row r="138" spans="1:4" ht="12.75">
      <c r="A138" s="12" t="s">
        <v>15</v>
      </c>
      <c r="C138" s="7">
        <v>1568500</v>
      </c>
      <c r="D138" s="7">
        <v>2050000</v>
      </c>
    </row>
    <row r="139" spans="1:4" ht="12.75">
      <c r="A139" s="37" t="s">
        <v>16</v>
      </c>
      <c r="B139" s="29"/>
      <c r="C139" s="40">
        <v>240000</v>
      </c>
      <c r="D139" s="40">
        <v>150000</v>
      </c>
    </row>
    <row r="140" spans="1:4" ht="12.75">
      <c r="A140" s="45" t="s">
        <v>64</v>
      </c>
      <c r="B140" s="46"/>
      <c r="C140" s="47">
        <f>C133-C134-C137</f>
        <v>3822025</v>
      </c>
      <c r="D140" s="47">
        <f>D133-D134-D137</f>
        <v>5000000</v>
      </c>
    </row>
  </sheetData>
  <printOptions horizontalCentered="1"/>
  <pageMargins left="0.5" right="0.25" top="1" bottom="1" header="0.5" footer="0.5"/>
  <pageSetup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2003-12-19T12:20:16Z</cp:lastPrinted>
  <dcterms:created xsi:type="dcterms:W3CDTF">2003-12-19T10:53:21Z</dcterms:created>
  <dcterms:modified xsi:type="dcterms:W3CDTF">2003-12-19T12:24:43Z</dcterms:modified>
  <cp:category/>
  <cp:version/>
  <cp:contentType/>
  <cp:contentStatus/>
</cp:coreProperties>
</file>